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5195" windowHeight="7545" activeTab="3"/>
  </bookViews>
  <sheets>
    <sheet name="LawEnforcement" sheetId="1" r:id="rId1"/>
    <sheet name="Prosecution" sheetId="2" r:id="rId2"/>
    <sheet name="Courts" sheetId="3" r:id="rId3"/>
    <sheet name="VictimsServices" sheetId="5" r:id="rId4"/>
    <sheet name="Discretionary" sheetId="4" r:id="rId5"/>
  </sheets>
  <calcPr calcId="145621"/>
</workbook>
</file>

<file path=xl/calcChain.xml><?xml version="1.0" encoding="utf-8"?>
<calcChain xmlns="http://schemas.openxmlformats.org/spreadsheetml/2006/main">
  <c r="L18" i="4" l="1"/>
  <c r="I18" i="4"/>
  <c r="L27" i="1"/>
  <c r="I27" i="1"/>
  <c r="F29" i="1"/>
  <c r="T27" i="1"/>
  <c r="P29" i="1"/>
  <c r="N29" i="1"/>
  <c r="O29" i="1"/>
  <c r="M29" i="1"/>
  <c r="E20" i="4"/>
  <c r="Q20" i="4"/>
  <c r="R18" i="4"/>
  <c r="P20" i="4"/>
  <c r="N20" i="4"/>
  <c r="O18" i="4"/>
  <c r="M20" i="4"/>
  <c r="E29" i="1"/>
  <c r="X17" i="4" l="1"/>
  <c r="W20" i="4"/>
  <c r="V20" i="4"/>
  <c r="T20" i="4"/>
  <c r="U17" i="4"/>
  <c r="S20" i="4"/>
  <c r="R17" i="4"/>
  <c r="O17" i="4"/>
  <c r="F20" i="4"/>
  <c r="X16" i="4"/>
  <c r="U16" i="4"/>
  <c r="R16" i="4"/>
  <c r="O16" i="4"/>
  <c r="X22" i="2"/>
  <c r="V24" i="2"/>
  <c r="T24" i="2"/>
  <c r="U22" i="2"/>
  <c r="U24" i="2"/>
  <c r="S24" i="2"/>
  <c r="R22" i="2"/>
  <c r="P24" i="2"/>
  <c r="N24" i="2"/>
  <c r="O22" i="2"/>
  <c r="O24" i="2"/>
  <c r="M24" i="2"/>
  <c r="F24" i="2"/>
  <c r="E24" i="2"/>
  <c r="X21" i="2"/>
  <c r="R21" i="2"/>
  <c r="U21" i="2"/>
  <c r="O21" i="2"/>
  <c r="Z26" i="1"/>
  <c r="X29" i="1"/>
  <c r="V29" i="1"/>
  <c r="U29" i="1"/>
  <c r="T26" i="1"/>
  <c r="O26" i="1"/>
  <c r="Z25" i="1"/>
  <c r="W25" i="1"/>
  <c r="T25" i="1"/>
  <c r="O25" i="1"/>
  <c r="Q41" i="5"/>
  <c r="R38" i="5"/>
  <c r="P41" i="5"/>
  <c r="O41" i="5"/>
  <c r="M41" i="5"/>
  <c r="N38" i="5"/>
  <c r="E41" i="5"/>
  <c r="L41" i="5"/>
  <c r="K41" i="5"/>
  <c r="F41" i="5"/>
  <c r="I41" i="5" l="1"/>
  <c r="H41" i="5"/>
  <c r="G41" i="5"/>
  <c r="J24" i="2"/>
  <c r="H24" i="2"/>
  <c r="G24" i="2"/>
  <c r="J29" i="1"/>
  <c r="H29" i="1"/>
  <c r="G29" i="1"/>
  <c r="G31" i="1" s="1"/>
  <c r="K29" i="1"/>
  <c r="I4" i="2"/>
  <c r="L4" i="2"/>
  <c r="O4" i="2"/>
  <c r="R4" i="2"/>
  <c r="U4" i="2"/>
  <c r="X4" i="2"/>
  <c r="I8" i="2"/>
  <c r="L8" i="2"/>
  <c r="O8" i="2"/>
  <c r="R8" i="2"/>
  <c r="U8" i="2"/>
  <c r="X8" i="2"/>
  <c r="I14" i="2"/>
  <c r="L14" i="2"/>
  <c r="O14" i="2"/>
  <c r="R14" i="2"/>
  <c r="U14" i="2"/>
  <c r="X14" i="2"/>
  <c r="I15" i="2"/>
  <c r="L15" i="2"/>
  <c r="O15" i="2"/>
  <c r="R15" i="2"/>
  <c r="U15" i="2"/>
  <c r="X15" i="2"/>
  <c r="I17" i="2"/>
  <c r="L17" i="2"/>
  <c r="O17" i="2"/>
  <c r="R17" i="2"/>
  <c r="U17" i="2"/>
  <c r="X17" i="2"/>
  <c r="I12" i="2"/>
  <c r="L12" i="2"/>
  <c r="O12" i="2"/>
  <c r="R12" i="2"/>
  <c r="U12" i="2"/>
  <c r="X12" i="2"/>
  <c r="I3" i="2"/>
  <c r="I24" i="2" s="1"/>
  <c r="L3" i="2"/>
  <c r="O3" i="2"/>
  <c r="R3" i="2"/>
  <c r="U3" i="2"/>
  <c r="X3" i="2"/>
  <c r="I5" i="2"/>
  <c r="L5" i="2"/>
  <c r="O5" i="2"/>
  <c r="R5" i="2"/>
  <c r="U5" i="2"/>
  <c r="X5" i="2"/>
  <c r="I6" i="2"/>
  <c r="L6" i="2"/>
  <c r="O6" i="2"/>
  <c r="R6" i="2"/>
  <c r="U6" i="2"/>
  <c r="X6" i="2"/>
  <c r="I7" i="2"/>
  <c r="L7" i="2"/>
  <c r="O7" i="2"/>
  <c r="R7" i="2"/>
  <c r="U7" i="2"/>
  <c r="X7" i="2"/>
  <c r="I10" i="2"/>
  <c r="L10" i="2"/>
  <c r="O10" i="2"/>
  <c r="R10" i="2"/>
  <c r="U10" i="2"/>
  <c r="X10" i="2"/>
  <c r="I11" i="2"/>
  <c r="L11" i="2"/>
  <c r="O11" i="2"/>
  <c r="R11" i="2"/>
  <c r="U11" i="2"/>
  <c r="X11" i="2"/>
  <c r="I16" i="2"/>
  <c r="L16" i="2"/>
  <c r="O16" i="2"/>
  <c r="R16" i="2"/>
  <c r="U16" i="2"/>
  <c r="X16" i="2"/>
  <c r="I20" i="2"/>
  <c r="L20" i="2"/>
  <c r="O20" i="2"/>
  <c r="R20" i="2"/>
  <c r="U20" i="2"/>
  <c r="X20" i="2"/>
  <c r="I13" i="2"/>
  <c r="L13" i="2"/>
  <c r="O13" i="2"/>
  <c r="R13" i="2"/>
  <c r="U13" i="2"/>
  <c r="X13" i="2"/>
  <c r="I9" i="2"/>
  <c r="L9" i="2"/>
  <c r="O9" i="2"/>
  <c r="R9" i="2"/>
  <c r="U9" i="2"/>
  <c r="X9" i="2"/>
  <c r="I19" i="2"/>
  <c r="L19" i="2"/>
  <c r="O19" i="2"/>
  <c r="R19" i="2"/>
  <c r="U19" i="2"/>
  <c r="X19" i="2"/>
  <c r="I18" i="2"/>
  <c r="L18" i="2"/>
  <c r="O18" i="2"/>
  <c r="R18" i="2"/>
  <c r="U18" i="2"/>
  <c r="X18" i="2"/>
  <c r="R20" i="4"/>
  <c r="K20" i="4"/>
  <c r="L20" i="4" s="1"/>
  <c r="J20" i="4"/>
  <c r="H20" i="4"/>
  <c r="G20" i="4"/>
  <c r="Y29" i="1"/>
  <c r="S29" i="1"/>
  <c r="W3" i="1"/>
  <c r="O3" i="1"/>
  <c r="L3" i="1"/>
  <c r="I3" i="1"/>
  <c r="Z4" i="1"/>
  <c r="W4" i="1"/>
  <c r="O4" i="1"/>
  <c r="T4" i="1" s="1"/>
  <c r="L4" i="1"/>
  <c r="I4" i="1"/>
  <c r="Z5" i="1"/>
  <c r="W5" i="1"/>
  <c r="O5" i="1"/>
  <c r="T5" i="1" s="1"/>
  <c r="L5" i="1"/>
  <c r="I5" i="1"/>
  <c r="W37" i="1"/>
  <c r="O37" i="1"/>
  <c r="Z36" i="1"/>
  <c r="W36" i="1"/>
  <c r="O36" i="1"/>
  <c r="T36" i="1" s="1"/>
  <c r="L37" i="1"/>
  <c r="L36" i="1"/>
  <c r="I37" i="1"/>
  <c r="I36" i="1"/>
  <c r="Z35" i="1"/>
  <c r="W35" i="1"/>
  <c r="O35" i="1"/>
  <c r="T35" i="1" s="1"/>
  <c r="L35" i="1"/>
  <c r="I35" i="1"/>
  <c r="W24" i="2"/>
  <c r="Q24" i="2"/>
  <c r="K24" i="2"/>
  <c r="U6" i="4"/>
  <c r="O6" i="4"/>
  <c r="U5" i="4"/>
  <c r="O5" i="4"/>
  <c r="W20" i="1"/>
  <c r="W9" i="1"/>
  <c r="O20" i="1"/>
  <c r="O9" i="1"/>
  <c r="W12" i="1"/>
  <c r="O12" i="1"/>
  <c r="U7" i="4"/>
  <c r="O7" i="4"/>
  <c r="U4" i="4"/>
  <c r="O4" i="4"/>
  <c r="W10" i="1"/>
  <c r="O10" i="1"/>
  <c r="W14" i="1"/>
  <c r="O14" i="1"/>
  <c r="W15" i="1"/>
  <c r="O15" i="1"/>
  <c r="W16" i="1"/>
  <c r="O16" i="1"/>
  <c r="W17" i="1"/>
  <c r="O17" i="1"/>
  <c r="W19" i="1"/>
  <c r="O19" i="1"/>
  <c r="W18" i="1"/>
  <c r="O18" i="1"/>
  <c r="U8" i="4"/>
  <c r="O8" i="4"/>
  <c r="W13" i="1" l="1"/>
  <c r="W29" i="1" s="1"/>
  <c r="O13" i="1"/>
  <c r="T13" i="1" s="1"/>
  <c r="W23" i="1"/>
  <c r="O23" i="1"/>
  <c r="T23" i="1" s="1"/>
  <c r="W24" i="1"/>
  <c r="O24" i="1"/>
  <c r="T24" i="1" s="1"/>
  <c r="U13" i="4"/>
  <c r="O13" i="4"/>
  <c r="W8" i="1"/>
  <c r="O8" i="1"/>
  <c r="T8" i="1" s="1"/>
  <c r="U9" i="4"/>
  <c r="O9" i="4"/>
  <c r="U14" i="4"/>
  <c r="O14" i="4"/>
  <c r="U11" i="4"/>
  <c r="O11" i="4"/>
  <c r="W21" i="1"/>
  <c r="O21" i="1"/>
  <c r="T21" i="1" s="1"/>
  <c r="U10" i="4"/>
  <c r="O10" i="4"/>
  <c r="L8" i="4"/>
  <c r="L15" i="4"/>
  <c r="L5" i="4"/>
  <c r="L14" i="4"/>
  <c r="L13" i="4"/>
  <c r="L11" i="4"/>
  <c r="L10" i="4"/>
  <c r="L9" i="4"/>
  <c r="L6" i="4"/>
  <c r="L12" i="4"/>
  <c r="L7" i="4"/>
  <c r="L4" i="4"/>
  <c r="L3" i="4"/>
  <c r="U15" i="4"/>
  <c r="O15" i="4"/>
  <c r="R12" i="4"/>
  <c r="U12" i="4"/>
  <c r="O12" i="4"/>
  <c r="W11" i="1"/>
  <c r="O11" i="1"/>
  <c r="T11" i="1" s="1"/>
  <c r="W6" i="1"/>
  <c r="O6" i="1"/>
  <c r="T6" i="1" s="1"/>
  <c r="W22" i="1"/>
  <c r="O22" i="1"/>
  <c r="T22" i="1" s="1"/>
  <c r="X20" i="4"/>
  <c r="X8" i="4"/>
  <c r="X15" i="4"/>
  <c r="X5" i="4"/>
  <c r="X14" i="4"/>
  <c r="X13" i="4"/>
  <c r="X11" i="4"/>
  <c r="X10" i="4"/>
  <c r="X9" i="4"/>
  <c r="X6" i="4"/>
  <c r="X12" i="4"/>
  <c r="X7" i="4"/>
  <c r="X4" i="4"/>
  <c r="X3" i="4"/>
  <c r="R8" i="4"/>
  <c r="R15" i="4"/>
  <c r="R5" i="4"/>
  <c r="R14" i="4"/>
  <c r="R13" i="4"/>
  <c r="R11" i="4"/>
  <c r="R10" i="4"/>
  <c r="R9" i="4"/>
  <c r="R6" i="4"/>
  <c r="R7" i="4"/>
  <c r="R4" i="4"/>
  <c r="R3" i="4"/>
  <c r="W5" i="3"/>
  <c r="X3" i="3"/>
  <c r="X5" i="3" s="1"/>
  <c r="Q5" i="3"/>
  <c r="R3" i="3"/>
  <c r="R5" i="3" s="1"/>
  <c r="K5" i="3"/>
  <c r="L3" i="3"/>
  <c r="L5" i="3" s="1"/>
  <c r="J35" i="5"/>
  <c r="J4" i="5"/>
  <c r="J26" i="5"/>
  <c r="J25" i="5"/>
  <c r="J24" i="5"/>
  <c r="J23" i="5"/>
  <c r="J12" i="5"/>
  <c r="J9" i="5"/>
  <c r="J5" i="5"/>
  <c r="J3" i="5"/>
  <c r="J33" i="5"/>
  <c r="J31" i="5"/>
  <c r="J30" i="5"/>
  <c r="J29" i="5"/>
  <c r="J8" i="5"/>
  <c r="J6" i="5"/>
  <c r="J21" i="5"/>
  <c r="J19" i="5"/>
  <c r="J16" i="5"/>
  <c r="J15" i="5"/>
  <c r="J14" i="5"/>
  <c r="J13" i="5"/>
  <c r="J10" i="5"/>
  <c r="J7" i="5"/>
  <c r="J28" i="5"/>
  <c r="J37" i="5"/>
  <c r="J36" i="5"/>
  <c r="J34" i="5"/>
  <c r="J17" i="5"/>
  <c r="J32" i="5"/>
  <c r="J27" i="5"/>
  <c r="J22" i="5"/>
  <c r="J20" i="5"/>
  <c r="J18" i="5"/>
  <c r="J11" i="5"/>
  <c r="R35" i="5"/>
  <c r="R4" i="5"/>
  <c r="R26" i="5"/>
  <c r="R25" i="5"/>
  <c r="R24" i="5"/>
  <c r="R23" i="5"/>
  <c r="R12" i="5"/>
  <c r="R9" i="5"/>
  <c r="R5" i="5"/>
  <c r="R3" i="5"/>
  <c r="R33" i="5"/>
  <c r="R31" i="5"/>
  <c r="R30" i="5"/>
  <c r="R29" i="5"/>
  <c r="R8" i="5"/>
  <c r="R6" i="5"/>
  <c r="R21" i="5"/>
  <c r="R19" i="5"/>
  <c r="R16" i="5"/>
  <c r="R15" i="5"/>
  <c r="R14" i="5"/>
  <c r="R13" i="5"/>
  <c r="R10" i="5"/>
  <c r="R7" i="5"/>
  <c r="R28" i="5"/>
  <c r="R37" i="5"/>
  <c r="R36" i="5"/>
  <c r="R34" i="5"/>
  <c r="R17" i="5"/>
  <c r="R32" i="5"/>
  <c r="R27" i="5"/>
  <c r="R22" i="5"/>
  <c r="R20" i="5"/>
  <c r="R18" i="5"/>
  <c r="R11" i="5"/>
  <c r="N35" i="5"/>
  <c r="N4" i="5"/>
  <c r="N26" i="5"/>
  <c r="N25" i="5"/>
  <c r="N24" i="5"/>
  <c r="N23" i="5"/>
  <c r="N12" i="5"/>
  <c r="N9" i="5"/>
  <c r="N5" i="5"/>
  <c r="N3" i="5"/>
  <c r="N33" i="5"/>
  <c r="N31" i="5"/>
  <c r="N30" i="5"/>
  <c r="N29" i="5"/>
  <c r="N8" i="5"/>
  <c r="N6" i="5"/>
  <c r="N21" i="5"/>
  <c r="N19" i="5"/>
  <c r="N16" i="5"/>
  <c r="N15" i="5"/>
  <c r="N13" i="5"/>
  <c r="N10" i="5"/>
  <c r="N7" i="5"/>
  <c r="N28" i="5"/>
  <c r="N37" i="5"/>
  <c r="N36" i="5"/>
  <c r="N34" i="5"/>
  <c r="N17" i="5"/>
  <c r="N32" i="5"/>
  <c r="N27" i="5"/>
  <c r="N22" i="5"/>
  <c r="N20" i="5"/>
  <c r="N18" i="5"/>
  <c r="N11" i="5"/>
  <c r="R24" i="2"/>
  <c r="Z24" i="1"/>
  <c r="Z23" i="1"/>
  <c r="Z19" i="1"/>
  <c r="Z18" i="1"/>
  <c r="Z17" i="1"/>
  <c r="Z16" i="1"/>
  <c r="Z15" i="1"/>
  <c r="Z14" i="1"/>
  <c r="Z11" i="1"/>
  <c r="Z13" i="1"/>
  <c r="Z10" i="1"/>
  <c r="Z6" i="1"/>
  <c r="Z21" i="1"/>
  <c r="Z12" i="1"/>
  <c r="Z8" i="1"/>
  <c r="Z22" i="1"/>
  <c r="Z20" i="1"/>
  <c r="Z9" i="1"/>
  <c r="Z7" i="1"/>
  <c r="T19" i="1"/>
  <c r="T18" i="1"/>
  <c r="T17" i="1"/>
  <c r="T16" i="1"/>
  <c r="T15" i="1"/>
  <c r="T14" i="1"/>
  <c r="T10" i="1"/>
  <c r="T12" i="1"/>
  <c r="T20" i="1"/>
  <c r="T9" i="1"/>
  <c r="L24" i="1"/>
  <c r="L23" i="1"/>
  <c r="L19" i="1"/>
  <c r="L18" i="1"/>
  <c r="L17" i="1"/>
  <c r="L16" i="1"/>
  <c r="L15" i="1"/>
  <c r="L14" i="1"/>
  <c r="L11" i="1"/>
  <c r="L13" i="1"/>
  <c r="L10" i="1"/>
  <c r="L6" i="1"/>
  <c r="L21" i="1"/>
  <c r="L12" i="1"/>
  <c r="L8" i="1"/>
  <c r="L22" i="1"/>
  <c r="L20" i="1"/>
  <c r="L9" i="1"/>
  <c r="L7" i="1"/>
  <c r="O7" i="1"/>
  <c r="I24" i="1"/>
  <c r="I23" i="1"/>
  <c r="I19" i="1"/>
  <c r="I18" i="1"/>
  <c r="I17" i="1"/>
  <c r="I16" i="1"/>
  <c r="I15" i="1"/>
  <c r="I14" i="1"/>
  <c r="I11" i="1"/>
  <c r="I13" i="1"/>
  <c r="I10" i="1"/>
  <c r="I6" i="1"/>
  <c r="I21" i="1"/>
  <c r="I12" i="1"/>
  <c r="I8" i="1"/>
  <c r="I22" i="1"/>
  <c r="I20" i="1"/>
  <c r="I9" i="1"/>
  <c r="I7" i="1"/>
  <c r="U3" i="4"/>
  <c r="O3" i="4"/>
  <c r="I4" i="4"/>
  <c r="I8" i="4"/>
  <c r="I15" i="4"/>
  <c r="I5" i="4"/>
  <c r="I14" i="4"/>
  <c r="I13" i="4"/>
  <c r="I11" i="4"/>
  <c r="I10" i="4"/>
  <c r="I9" i="4"/>
  <c r="I6" i="4"/>
  <c r="I12" i="4"/>
  <c r="I7" i="4"/>
  <c r="I3" i="4"/>
  <c r="U19" i="4"/>
  <c r="U3" i="3"/>
  <c r="U5" i="3" s="1"/>
  <c r="O3" i="3"/>
  <c r="I3" i="3"/>
  <c r="S5" i="3"/>
  <c r="V5" i="3"/>
  <c r="T5" i="3"/>
  <c r="T7" i="3" s="1"/>
  <c r="I29" i="1" l="1"/>
  <c r="J41" i="5"/>
  <c r="R41" i="5"/>
  <c r="N41" i="5"/>
  <c r="U20" i="4"/>
  <c r="I20" i="4"/>
  <c r="O20" i="4"/>
  <c r="Z29" i="1"/>
  <c r="L29" i="1"/>
  <c r="T29" i="1"/>
  <c r="L24" i="2"/>
  <c r="X24" i="2"/>
  <c r="F43" i="5"/>
  <c r="N5" i="3"/>
  <c r="M5" i="3"/>
  <c r="J5" i="3"/>
  <c r="H5" i="3"/>
  <c r="F5" i="3"/>
  <c r="F7" i="3" s="1"/>
  <c r="G5" i="3"/>
  <c r="G7" i="3" s="1"/>
  <c r="F22" i="4"/>
  <c r="F31" i="1"/>
  <c r="F26" i="2"/>
  <c r="P5" i="3"/>
  <c r="I5" i="3"/>
  <c r="O5" i="3"/>
  <c r="O19" i="4"/>
  <c r="N7" i="3" l="1"/>
</calcChain>
</file>

<file path=xl/sharedStrings.xml><?xml version="1.0" encoding="utf-8"?>
<sst xmlns="http://schemas.openxmlformats.org/spreadsheetml/2006/main" count="779" uniqueCount="452">
  <si>
    <t>Augusta Co. Sheriff's Ofc.</t>
  </si>
  <si>
    <t>SA</t>
  </si>
  <si>
    <t>Russell Co. Sheriff's Ofc.</t>
  </si>
  <si>
    <t>DV/SA/ST</t>
  </si>
  <si>
    <t>Campbell Co. Sheriff's Ofc.</t>
  </si>
  <si>
    <t>DV</t>
  </si>
  <si>
    <t>Franklin Co. Sheriff's Ofc.</t>
  </si>
  <si>
    <t>Mecklenburg Co. Sheriff's Ofc.</t>
  </si>
  <si>
    <t>DV, SA, ST</t>
  </si>
  <si>
    <t>Washington Co. Sheriff's Ofc.</t>
  </si>
  <si>
    <t>Lee Co. Sheriff's Ofc.</t>
  </si>
  <si>
    <t>FT Officer</t>
  </si>
  <si>
    <t>FT Investigator</t>
  </si>
  <si>
    <t>Scott Co. Sheriff's Ofc.</t>
  </si>
  <si>
    <t>Floyd Co. Sheriff's Ofc.</t>
  </si>
  <si>
    <t>FT Deputy</t>
  </si>
  <si>
    <t>Wise Co. Sheriff's Ofc.</t>
  </si>
  <si>
    <t>City of Roanoke Police Dept.</t>
  </si>
  <si>
    <t>Rockbridge Co. Sheriff's Ofc</t>
  </si>
  <si>
    <t>Fairfax Co. Police Dept.</t>
  </si>
  <si>
    <t>FT Advocate</t>
  </si>
  <si>
    <t>Chesterfield Co. Police Dept.</t>
  </si>
  <si>
    <t>Wythe Co. Sheriff's Ofc.</t>
  </si>
  <si>
    <t>City of Bristol Police Dept.</t>
  </si>
  <si>
    <t>DV, ST</t>
  </si>
  <si>
    <t>Category Amount</t>
  </si>
  <si>
    <t>Balance</t>
  </si>
  <si>
    <t>Law Enforcement</t>
  </si>
  <si>
    <t>Type of</t>
  </si>
  <si>
    <t>Grant #</t>
  </si>
  <si>
    <t>Location  Name</t>
  </si>
  <si>
    <t>Program</t>
  </si>
  <si>
    <t xml:space="preserve">Synopsis                                 </t>
  </si>
  <si>
    <t>Recommend</t>
  </si>
  <si>
    <t>Prosecution</t>
  </si>
  <si>
    <t>Clarke Co. CA</t>
  </si>
  <si>
    <t>PT Prosecutor, PT Asst., PT Legal Secretary, travel, training</t>
  </si>
  <si>
    <t>Augusta Co./City of Staunton CA</t>
  </si>
  <si>
    <t>City of Suffolk CA</t>
  </si>
  <si>
    <t>FT Prosecutor</t>
  </si>
  <si>
    <t>Gloucester Co. CA</t>
  </si>
  <si>
    <t>City of Alexandria CA</t>
  </si>
  <si>
    <t>Louisa Co. CA</t>
  </si>
  <si>
    <t>PT Prosecutor</t>
  </si>
  <si>
    <t>City of Hampton CA</t>
  </si>
  <si>
    <t>FT Prosecutor, PT Paralegal</t>
  </si>
  <si>
    <t>Chesterfield Co. CA</t>
  </si>
  <si>
    <t>Culpeper CA</t>
  </si>
  <si>
    <t>DV,ST</t>
  </si>
  <si>
    <t>City of Charlottesville CA</t>
  </si>
  <si>
    <t>City of Norfolk CA</t>
  </si>
  <si>
    <t>York Co./City of Poquoson CA</t>
  </si>
  <si>
    <t>PT Prosecutor, PT Admin. Asst.</t>
  </si>
  <si>
    <t>Courts</t>
  </si>
  <si>
    <t>Synopsis</t>
  </si>
  <si>
    <t>Supreme Court of Virginia</t>
  </si>
  <si>
    <t>Tazewell Co. CA</t>
  </si>
  <si>
    <t>Rockingham Co./City of Harrisonburg CA</t>
  </si>
  <si>
    <t>City of Williamsburg/James City Co. CA</t>
  </si>
  <si>
    <t>FT Victim Advocate</t>
  </si>
  <si>
    <t>Isle of Wight Co. CA</t>
  </si>
  <si>
    <t>Victims Services</t>
  </si>
  <si>
    <t xml:space="preserve">People Inc. </t>
  </si>
  <si>
    <t>Family Crisis Support Services</t>
  </si>
  <si>
    <t>Asian Pacific Islander DV Resource Project</t>
  </si>
  <si>
    <t xml:space="preserve">DV </t>
  </si>
  <si>
    <t>Charlottesville SHE</t>
  </si>
  <si>
    <t>Portsmouth H.E.R Shelter</t>
  </si>
  <si>
    <t>Portion of FT Court Advocate</t>
  </si>
  <si>
    <t>Culpeper/SAFE</t>
  </si>
  <si>
    <t>Avalon: Ctr. for Women &amp; Children</t>
  </si>
  <si>
    <t>Prince William Co./ACTS Turning Point</t>
  </si>
  <si>
    <t>DV/SA</t>
  </si>
  <si>
    <t>South Hampton/YWCA</t>
  </si>
  <si>
    <t>Quin Rivers CAA/Project Hope</t>
  </si>
  <si>
    <t>Portion of FT DV Coordinator, travel, equipment, training, supplies</t>
  </si>
  <si>
    <t xml:space="preserve">Portion of FT Court Advocate </t>
  </si>
  <si>
    <t>Southwest Va. Legal Aid</t>
  </si>
  <si>
    <t>Portion of 2 FT Staff Attorneys, portion of 1 FT Managing Attorney</t>
  </si>
  <si>
    <t>Genieve Shelter</t>
  </si>
  <si>
    <t>Portion of FT Advocate</t>
  </si>
  <si>
    <t>New River Valley/ WRC</t>
  </si>
  <si>
    <t>Project Horizon Inc.</t>
  </si>
  <si>
    <t>Hampton CURE Transitions</t>
  </si>
  <si>
    <t>Portion of FT CURE Coord., portion of FT CURE Adv.</t>
  </si>
  <si>
    <t>Lynchburg YWCA</t>
  </si>
  <si>
    <t>Rappahannock CASA</t>
  </si>
  <si>
    <t>Rappahannock Legal Services</t>
  </si>
  <si>
    <t>Portions of 5 FT Staff Attorneys</t>
  </si>
  <si>
    <t xml:space="preserve">Collins Center - Harrisonburg </t>
  </si>
  <si>
    <t>Page Co./Choices</t>
  </si>
  <si>
    <t>Loudoun LAWS</t>
  </si>
  <si>
    <t>Martinsville Citizens Against FV</t>
  </si>
  <si>
    <t>Richmond Co./The Haven</t>
  </si>
  <si>
    <t>Charlottesville SARA</t>
  </si>
  <si>
    <t>Discretionary</t>
  </si>
  <si>
    <t>VCU Center on Aging</t>
  </si>
  <si>
    <t>DV, SA</t>
  </si>
  <si>
    <t>VSDVAA</t>
  </si>
  <si>
    <t>PT Training Coord., PT Resource Coord., consultants, travel, supplies, training</t>
  </si>
  <si>
    <t>Office of the Attorney General</t>
  </si>
  <si>
    <t>Bedford Co. DSS</t>
  </si>
  <si>
    <t>Prince William Co. OCJS</t>
  </si>
  <si>
    <t>FT DV Coord., travel, supplies, training</t>
  </si>
  <si>
    <t>Virginia Poverty Law Center</t>
  </si>
  <si>
    <t>PT Attorney, travel</t>
  </si>
  <si>
    <t>George Mason University</t>
  </si>
  <si>
    <t>SA, ST</t>
  </si>
  <si>
    <t>Chesterfield Co. DV Center</t>
  </si>
  <si>
    <t>Roanoke/Council Community Sv</t>
  </si>
  <si>
    <t>Alexandria SARA</t>
  </si>
  <si>
    <t>Portion of FT Victim Advocate, travel, supplies, training</t>
  </si>
  <si>
    <t>Portion of FT DV Advocates, travel, supplies, training</t>
  </si>
  <si>
    <t>CASC</t>
  </si>
  <si>
    <t>Consultants, travel, supplies</t>
  </si>
  <si>
    <t>Tahirih Justice Center No VA</t>
  </si>
  <si>
    <t>Portion of FT Women's Advocate, travel, supplies</t>
  </si>
  <si>
    <t>portion of FT Hispanic Outreach worker</t>
  </si>
  <si>
    <t>FT Coord., travel, supplies, training</t>
  </si>
  <si>
    <t>Portion of a FR Prosecutor</t>
  </si>
  <si>
    <t>Portion of FT Project Coordinator</t>
  </si>
  <si>
    <t>Portion of FT  Investigator</t>
  </si>
  <si>
    <t>Portion of FT legal Adv., travel, equipment, training, supplies</t>
  </si>
  <si>
    <t>Portion of FT Prosecutor</t>
  </si>
  <si>
    <t>Portion of FT Coordinator</t>
  </si>
  <si>
    <t>Portion of FT Victim Advocate</t>
  </si>
  <si>
    <t>Portion of FT Volunteer Coord., portion of Hispanic Serv., portion of PT Client Services</t>
  </si>
  <si>
    <t>Portion of 2 FT Prosecutors</t>
  </si>
  <si>
    <t>FT DV Specialist</t>
  </si>
  <si>
    <t>Portion of Advocate Prog. Dir., consultants, travel, supplies</t>
  </si>
  <si>
    <t>Portion of 2 FT Advocates</t>
  </si>
  <si>
    <t>Portion of FT Criminal Justice Coord., portion of 4 PT Crisis Intervention Companions</t>
  </si>
  <si>
    <t>PT Project Coordinator, on-call SANES, supplies, training</t>
  </si>
  <si>
    <t>Portion of FT Victims Services, Ourtrach Coordinators, and Prevention Specialist</t>
  </si>
  <si>
    <t>Portion of Community Services Director</t>
  </si>
  <si>
    <t>Portion of FT Investigator</t>
  </si>
  <si>
    <t>FT Violent Crimes Against Women Advocate</t>
  </si>
  <si>
    <t>Portion FT Deputy</t>
  </si>
  <si>
    <t>Portion PT Prosecutor</t>
  </si>
  <si>
    <t>Portion FT Victim Advocate</t>
  </si>
  <si>
    <t>Portion of PT DV Services Coord.</t>
  </si>
  <si>
    <t>Portion of FT Community Outreach Coord.</t>
  </si>
  <si>
    <t>Portion of PT Advocate, travel, training</t>
  </si>
  <si>
    <t>Portion PT Attorney, portion of PT Legal Services Coord.</t>
  </si>
  <si>
    <t>Portion of PT Outreach Spec., portion of PT Education Spec.</t>
  </si>
  <si>
    <t>2 PT Court  Advocates</t>
  </si>
  <si>
    <t>Portion of 2 PT Court Advocates</t>
  </si>
  <si>
    <t>FT DV Advocate/Coordinator</t>
  </si>
  <si>
    <t>Portion of FT SA Coodinator, portion of 2 FT SA outreach workers, travel</t>
  </si>
  <si>
    <t>Portion of FT Volunteer Coord., travel, supplies</t>
  </si>
  <si>
    <t>Portion of 2 FT Court Advocates, travel, supplies, training</t>
  </si>
  <si>
    <t>Portion of FT DV Coordinator</t>
  </si>
  <si>
    <t>Portion of FT Program Coord.</t>
  </si>
  <si>
    <t>Lawrenceville Police Dept</t>
  </si>
  <si>
    <t>PT Domestic Violence Advocate</t>
  </si>
  <si>
    <t>Caroline Co. CA</t>
  </si>
  <si>
    <t>Half of FT Resource Prosecutor</t>
  </si>
  <si>
    <t>Lynchburg CA</t>
  </si>
  <si>
    <t>Winchester Laurel Center</t>
  </si>
  <si>
    <t>Hanover Safe Place</t>
  </si>
  <si>
    <t>DCJS</t>
  </si>
  <si>
    <t>DV,SA</t>
  </si>
  <si>
    <t>Scholarships for Action Alliance Annual Retreat</t>
  </si>
  <si>
    <t>C6164</t>
  </si>
  <si>
    <t>PT Council Coordinator, supplies, travel</t>
  </si>
  <si>
    <t>Reviewer</t>
  </si>
  <si>
    <t>Score</t>
  </si>
  <si>
    <t>FT Deputy &amp; supplies</t>
  </si>
  <si>
    <t>PT Hisp. DV Counselor; travel; supplies</t>
  </si>
  <si>
    <t>Portion of FT Victim Services Liaison; travel</t>
  </si>
  <si>
    <t>Comments/Special Conditions</t>
  </si>
  <si>
    <t>Northern VA Family Services/Multicultural Human Svcs. Program</t>
  </si>
  <si>
    <t>FTE</t>
  </si>
  <si>
    <t>Wytheville Family Resource Cntr.</t>
  </si>
  <si>
    <t>YWCA-SHR (Norfolk Court/ SAFE)</t>
  </si>
  <si>
    <t>Portion of 2 FT Outreach Coord. For Washington County and Bristol City</t>
  </si>
  <si>
    <t>(Q9423) Washington Co. Abuse Alt.</t>
  </si>
  <si>
    <t>(Q9207) Prince William Co./SAVAS</t>
  </si>
  <si>
    <t>(Q9217) YWCA of Central VA</t>
  </si>
  <si>
    <t>L4160</t>
  </si>
  <si>
    <t>TOTALS- 18 Grants</t>
  </si>
  <si>
    <t>TOTALS-1 Grant</t>
  </si>
  <si>
    <t>TOTALS-13 Grants</t>
  </si>
  <si>
    <t>Empowerhouse (Formerly RCDV)</t>
  </si>
  <si>
    <t>Portion of FT ProgramCoord., portion of FT training manager and training coordinator consultants, travel, supplies, training</t>
  </si>
  <si>
    <t>Portion of FT Program Manager, Bi-lingual info/referral staff, bi-lingual counselors, Psychiatrist, Clinical Knowledge Expert, travel, equipment, supplies, training</t>
  </si>
  <si>
    <t>PT Spanish-speaking advocate, travel, supplies, training</t>
  </si>
  <si>
    <t>Office for Women &amp; Domestic and Sexual Violence Services</t>
  </si>
  <si>
    <t>Special Conditions</t>
  </si>
  <si>
    <t>Maximum Allowable</t>
  </si>
  <si>
    <t>2016 Request</t>
  </si>
  <si>
    <t>2016 Recommend</t>
  </si>
  <si>
    <t>Match Required</t>
  </si>
  <si>
    <t>Actual Match</t>
  </si>
  <si>
    <t>2017 Request</t>
  </si>
  <si>
    <t>2017 Recommend</t>
  </si>
  <si>
    <t xml:space="preserve"> 2018 Request</t>
  </si>
  <si>
    <t>2018 Recommend</t>
  </si>
  <si>
    <t xml:space="preserve"> 2016 Request</t>
  </si>
  <si>
    <t>2018 Request</t>
  </si>
  <si>
    <t>Type of Program</t>
  </si>
  <si>
    <t xml:space="preserve"> 2017 Request</t>
  </si>
  <si>
    <t>Special Conditions/Comments</t>
  </si>
  <si>
    <t xml:space="preserve">2016 MAXIMUM ALLOWABLE </t>
  </si>
  <si>
    <t>2016 Requested</t>
  </si>
  <si>
    <t>2016 Recommended</t>
  </si>
  <si>
    <t>2017 Requested</t>
  </si>
  <si>
    <t>2018 Requested</t>
  </si>
  <si>
    <t>2015 Grant #</t>
  </si>
  <si>
    <t>Q3161</t>
  </si>
  <si>
    <t>F6138</t>
  </si>
  <si>
    <t>S9367</t>
  </si>
  <si>
    <t>S9370</t>
  </si>
  <si>
    <t>S9413</t>
  </si>
  <si>
    <t>S9349</t>
  </si>
  <si>
    <t>F6135</t>
  </si>
  <si>
    <t>F6139</t>
  </si>
  <si>
    <t>F6141</t>
  </si>
  <si>
    <t>L4438</t>
  </si>
  <si>
    <t>S9336</t>
  </si>
  <si>
    <t>S9342</t>
  </si>
  <si>
    <t>S9389</t>
  </si>
  <si>
    <t>T9228</t>
  </si>
  <si>
    <t>S9360</t>
  </si>
  <si>
    <t>R9824</t>
  </si>
  <si>
    <t>T9223</t>
  </si>
  <si>
    <t>S9425</t>
  </si>
  <si>
    <t>F6165</t>
  </si>
  <si>
    <t>K4704</t>
  </si>
  <si>
    <t>R9831</t>
  </si>
  <si>
    <t>R9845</t>
  </si>
  <si>
    <t>H5462</t>
  </si>
  <si>
    <t>L4437</t>
  </si>
  <si>
    <t>R9836</t>
  </si>
  <si>
    <t>F6137</t>
  </si>
  <si>
    <t>K4705</t>
  </si>
  <si>
    <t>L4439</t>
  </si>
  <si>
    <t>O3717</t>
  </si>
  <si>
    <t>P3496</t>
  </si>
  <si>
    <t>P3520</t>
  </si>
  <si>
    <t>P3521</t>
  </si>
  <si>
    <t>Q3131</t>
  </si>
  <si>
    <t>Q3153</t>
  </si>
  <si>
    <t>T9206</t>
  </si>
  <si>
    <t>T9215</t>
  </si>
  <si>
    <t>M4161</t>
  </si>
  <si>
    <t>JFW</t>
  </si>
  <si>
    <t>M4145</t>
  </si>
  <si>
    <t>P3523</t>
  </si>
  <si>
    <t>S9371</t>
  </si>
  <si>
    <t>M4193</t>
  </si>
  <si>
    <t>R9848</t>
  </si>
  <si>
    <t>S9333</t>
  </si>
  <si>
    <t>S9369</t>
  </si>
  <si>
    <t>S9388</t>
  </si>
  <si>
    <t>S9393</t>
  </si>
  <si>
    <t>M4192</t>
  </si>
  <si>
    <t>S9412</t>
  </si>
  <si>
    <t>R9826</t>
  </si>
  <si>
    <t>M4191</t>
  </si>
  <si>
    <t>R9841</t>
  </si>
  <si>
    <t>R9872</t>
  </si>
  <si>
    <t>S9334</t>
  </si>
  <si>
    <t>S9365</t>
  </si>
  <si>
    <t>S9411</t>
  </si>
  <si>
    <t>R9430</t>
  </si>
  <si>
    <t>T9205</t>
  </si>
  <si>
    <t>T9214</t>
  </si>
  <si>
    <t>T9239</t>
  </si>
  <si>
    <t>S9366</t>
  </si>
  <si>
    <t>H5460</t>
  </si>
  <si>
    <t>M4188</t>
  </si>
  <si>
    <t>Q3129</t>
  </si>
  <si>
    <t>Q3139</t>
  </si>
  <si>
    <t>Q3144</t>
  </si>
  <si>
    <t>Q3157</t>
  </si>
  <si>
    <t>R9860</t>
  </si>
  <si>
    <t>R9876</t>
  </si>
  <si>
    <t>E2318</t>
  </si>
  <si>
    <t>S9399</t>
  </si>
  <si>
    <t>S9402</t>
  </si>
  <si>
    <t>S9404</t>
  </si>
  <si>
    <t>T9202</t>
  </si>
  <si>
    <t>C3044</t>
  </si>
  <si>
    <t>D2567</t>
  </si>
  <si>
    <t>L4435</t>
  </si>
  <si>
    <t xml:space="preserve">M4440 </t>
  </si>
  <si>
    <t>S9338</t>
  </si>
  <si>
    <t>S9340</t>
  </si>
  <si>
    <t>S9346</t>
  </si>
  <si>
    <t>S9352</t>
  </si>
  <si>
    <t>C3046</t>
  </si>
  <si>
    <t>T9211</t>
  </si>
  <si>
    <t>I5925</t>
  </si>
  <si>
    <t>Indirect Costs</t>
  </si>
  <si>
    <t>% of Indirect Costs</t>
  </si>
  <si>
    <t>Indirect Costs Requested</t>
  </si>
  <si>
    <t>Training Support</t>
  </si>
  <si>
    <t>MM</t>
  </si>
  <si>
    <t>Submit a project budget narrative which itemizes each proposed expenditure.
Submit revised goals and objectives (with activities) which are specific, quantified, and verifiable
Submit implementation dates for cooperative agreements</t>
  </si>
  <si>
    <t xml:space="preserve">Submit organizational chart that includes grant funded staff. </t>
  </si>
  <si>
    <t xml:space="preserve">Submit signed cooperative agreements that are specific to the VSTOP Commonwealth’s Attorney’s Office project.
</t>
  </si>
  <si>
    <t>None</t>
  </si>
  <si>
    <t>Submit a project budget narrative which itemizes each proposed expenditure.
Submit revised goals and objectives (with activities) which are specific, quantified, and verifiable. Include an Objective for Coordinated Community Response. 
Submit Attachment VI (General Grant Conditions and Assurances) signed by Project Administrator.
Submit updated signatures for the County of Gloucester Sexual Assault Response Team Cooperative Working Agreement.</t>
  </si>
  <si>
    <t>Submit Attachment VI (General Grant Conditions and Assurances) signed by Project Administrator.
Submit revised goals and objectives (with activities) which are specific, quantified, and verifiable.</t>
  </si>
  <si>
    <t xml:space="preserve">Submit a project budget narrative which itemizes each proposed expenditure.
Submit revised goals and objectives (with activities) which are specific, quantified, and verifiable. 
Submit an evaluation plan that is directly linked to the goals and objectives.
Submit signed face sheet with revised Brief Project Description and to reflect the accurate match of $7,699.
Submit information requested under Evidence of Community Collaboration, a-d.
Submit implementation dates for cooperative agreements. </t>
  </si>
  <si>
    <t>Submit revised goals and objectives (with activities) which are specific, quantified, and verifiable
Submit a copy of the client/community survey
Submit signed Attachment V (Certification Regarding Lobbying, Debarment, Suspension, etc.) signed by Project Administrator.
Submit signed Attachment VI (General Grant Conditions and Assurances) signed by Project Administrator.
Submit signed cooperative agreements with a Domestic Violence Program.
Submit revised budget and budget narrative.
Submit revised signed cover sheet to include itemized match and brief project description.
Submit revised cooperative agreements with an implementation date after 7/1/13</t>
  </si>
  <si>
    <t>Submit a project budget narrative which itemizes each proposed expenditure.
Submit organizational chart that includes grant funded staff.</t>
  </si>
  <si>
    <t>Submit revised itemized budget and budget narrative to match the award amount.</t>
  </si>
  <si>
    <t>Submit an evaluation plan that is directly linked to the goals and objectives.
Submit underserved data sheet.</t>
  </si>
  <si>
    <t>Submit signed Attachment V (Certification Regarding Lobbying, Debarment, Suspension, etc.) by Project Administrator.
Submit signed Attachment VI (General Grant Conditions and Assurances) by Project Administrator.
Submit signed cooperative agreements with local law enforcement.
Submit revised budget and budget narrative to reflect the maximum amount allowable of $18,430.
Submit information requested under Evidence of Community Collaboration a-d.</t>
  </si>
  <si>
    <t>Submit signed Attachment V (Certification Regarding Lobbying, Debarment, Suspension, etc.) signed by the Project Administrator.
Submit signed Attachment VI (General Grant Conditions and Assurances) signed by the Project Adminsitrator.
Submit signed cooperative agreements with local law enforcement.
Submit and organizational chart that includes grant funded staff
Submit a client satisfaction survey specific to VSTOP program</t>
  </si>
  <si>
    <t xml:space="preserve">Submit revised goals and objectives (with activities) which are specific, quantified, and verifiable. Include Objective on Coordinated Community Response. 
Submit organizational chart which includes grant funded staff. </t>
  </si>
  <si>
    <t>Submit a project budget narrative which itemizes each proposed expenditure.
Submit an evaluation plan that is directly linked to the goals and objectives.
Submit signed Attachment V (Certification Regarding Lobbying, Debarment, Suspension, etc.).
Submit signed Attachment VI (General Grant Conditions and Assurances).
Submit signed cooperative agreements with Commonwealth's Attorney.
Submit revised goals and objectives specific to the agency which are specific, quantified, and verifiable.
Submit information requested under Evidence of Community Collaboration, a-d.  Please submit a revised budget and narrative that excludes match.</t>
  </si>
  <si>
    <t>LJE</t>
  </si>
  <si>
    <t>Submit revised budget and narrative to include match.  Submit cooperative agreements.  Submit assurances and conditions with Project Administrator signature.</t>
  </si>
  <si>
    <t xml:space="preserve">Submit cooperative agreements.  </t>
  </si>
  <si>
    <t xml:space="preserve">Submit revised budget and narrative.  Submit cooperative agreements. </t>
  </si>
  <si>
    <t>Submit revised facsheet with Board Treasurer as the Finance Officer.  Submit evalaution plan.  Submit cooperative agreeements.</t>
  </si>
  <si>
    <t>Portion of  3  Attorney and 2 paralegals, travel</t>
  </si>
  <si>
    <t>Submit new face sheet signed by Project Administrator and with Board Treasurer as Finance Officer.  Submit revised budget and narrative to reflect maximum allowed requested.  Submit cooperative agreements.  Submit attaachments V and VI signed by Project Administrator.  Submit underserved data sheet.</t>
  </si>
  <si>
    <t xml:space="preserve">Submit cooperative agreements.  Submit attachments V and VI signed by Project Administrator.  </t>
  </si>
  <si>
    <t xml:space="preserve">Submit revised budget and narrative.  Submit cooperative agreements.  </t>
  </si>
  <si>
    <t>Special Conditions/ Notes</t>
  </si>
  <si>
    <t>Submit revised budget and narrative to explain indirect cost request.  Submit evaluation plan to exclude DOW as a data collection tool for VSTOP funded activities.  Submit cooperative agreements.</t>
  </si>
  <si>
    <t xml:space="preserve">Submit Attachment VI (General Grant Conditions and Assurances) signed by Project Administrator.  
</t>
  </si>
  <si>
    <t xml:space="preserve">Submit revised budget and narrative.  </t>
  </si>
  <si>
    <t>Submit revised budget and narrative.  Submit revised goals and objectives.</t>
  </si>
  <si>
    <t>None.</t>
  </si>
  <si>
    <t>Submit cooperative agreements for VWAP and CA's office for all of their services areas.</t>
  </si>
  <si>
    <t xml:space="preserve">Submit revised goals and objectives (with activities) which are specific, quantified, and verifiable for Goal #1.  </t>
  </si>
  <si>
    <t xml:space="preserve">Submit cooperative agreements.  Submit facesheet, attachments V and VI signed by Board President.  Revise facesheet to show Board Treasurer as Financial Officer.  </t>
  </si>
  <si>
    <t>PF</t>
  </si>
  <si>
    <t>Non-supplantation.</t>
  </si>
  <si>
    <t>Portion of 2 FT Advocate, travel, supplies</t>
  </si>
  <si>
    <t>Non-supplantation. Submit revised budget and narrative to include correct match.  Submit evaluation plan.</t>
  </si>
  <si>
    <t xml:space="preserve">Submit signed Attachment V and IV.  Submit signed cooperative agreements.  Non-supplantation. </t>
  </si>
  <si>
    <t>Submit evaluation plan. Non-supplantation.  Submit evidence of community collaboration.</t>
  </si>
  <si>
    <t>Submit revised budget and narrative to include maximum amount allowable and to include required match.  Non-supplantation.</t>
  </si>
  <si>
    <t>Submit cooperative agreements.  Non-supplantation.</t>
  </si>
  <si>
    <t>Non-supplantation.  Submit signed Attachment V.</t>
  </si>
  <si>
    <t>Submit revised budget and narrative that accounts for the grant funds requested.  Submit updated cooperative agreements for those signed before July 1, 2013.</t>
  </si>
  <si>
    <t>EA</t>
  </si>
  <si>
    <t>Revise goals and objectives that reflects community collabaoration.  Submit revised evaluation plan that evaluated VSTOP funded services.</t>
  </si>
  <si>
    <t>Portion of 2 VAW Advocate</t>
  </si>
  <si>
    <t>Submit revised golas and objectives.  Submit underserved data sheet.  Submit  facesheet, Attachment V and VI signed by Projects Administrator.  Submit cooperative agreement with local DV program. Submit revised organizational chart that identifies VSTOP position within program.</t>
  </si>
  <si>
    <t>Submit updated cooperative agreement with DV program.  Submit revised organizational chart.</t>
  </si>
  <si>
    <t xml:space="preserve">Submit updated cooperative agreement with New Directions.  Submit updated training evaluation form.  </t>
  </si>
  <si>
    <t>Revised budget and narrative.  Submit training evaluation form.  Submit copies of SV and DV general order.</t>
  </si>
  <si>
    <t>Submit cooperative agreement with Richmond DSS.  Submit training evaluation.</t>
  </si>
  <si>
    <t>Submit cooperative agreements with Nelson County CA and SO.  Submit client satisfaction survey that evaluates VSTOP funded services.  Submit training evaluation form.</t>
  </si>
  <si>
    <t>Submit revised budget and narrative.  Submit signed cooperative agreement with legal aid.  Submit underserved data sheet.</t>
  </si>
  <si>
    <t>Submit updated cooperative agreement with New Directions.</t>
  </si>
  <si>
    <t>Submit updated cooperative agreement with New Directions.  Submit revised organizational chart.  Submit copy of training evaluation.  Submit copy of SV/DV general orders.</t>
  </si>
  <si>
    <t>Submit a copy of training evaluation forms.  Submit updated cooperative sgreement with Louisa Co. SO.</t>
  </si>
  <si>
    <t>Submit client/community survey that evaluated VSTOP funded services.  Submit copy of training evaluation form.  Submit list of cooperative agreements with implementation dates.</t>
  </si>
  <si>
    <t>Submit revised budget andnarrative.  Submit revised goals and objectives that addresses community coordination efforts.  Submit evaluation plan that evaluated VSTOP funded services.</t>
  </si>
  <si>
    <t>Portion of 2 Advocates</t>
  </si>
  <si>
    <t>Submit revised budget and narrative to reflect calculations on indirect costs.</t>
  </si>
  <si>
    <t>Submit a copy of training evaluation form.</t>
  </si>
  <si>
    <t>Portion of 2 positions, training, supplies</t>
  </si>
  <si>
    <t>Submit client satisfaction survey.</t>
  </si>
  <si>
    <t>Soubmit revised busget and narrative that excludes unallowable food purchases.  Please revise budget to include calcualtions and justification for indirect costs.  Submit updated cooperative agreements that were signed before July 1, 2013.</t>
  </si>
  <si>
    <t>Submit revised goals and objectives that are specific, quantified, and measureable.</t>
  </si>
  <si>
    <t>Portion of three positions, funding for large conference</t>
  </si>
  <si>
    <t>Submit revised budget and narrative that reflect the maximum allowable amount.  Submit updated cooperative agreements signed before July 1, 2013.</t>
  </si>
  <si>
    <t>KV</t>
  </si>
  <si>
    <t>Submit evidence of community collaboration.  Submit revised goals and objectives.</t>
  </si>
  <si>
    <t>Submit cooperative agreement with CA.</t>
  </si>
  <si>
    <t>Submit Attachment V signed by Project Administrator.  Re-submit facsheet to reflect the correct amount requested.</t>
  </si>
  <si>
    <t>Revise budget and narrative to refelct required match.  Siubmit revised facesheet with correct budget amount requested.</t>
  </si>
  <si>
    <t>Revise budget and narrative to reflect bookeeper expenses as indirect costs and removing fringe benefits from indirect costs category.  Submit cooperative agreements local law enforcment and commonwealth attorney offices.  Submit Attachment V signed by Project Administrator.</t>
  </si>
  <si>
    <t>A3247</t>
  </si>
  <si>
    <t>Lancaster Co. SO</t>
  </si>
  <si>
    <t>DV, SV,ST</t>
  </si>
  <si>
    <t>2 PT Dispatchers, Portion of Liaison and Investigator, consultant, supplies</t>
  </si>
  <si>
    <t>PF/PS</t>
  </si>
  <si>
    <t>Revise budget and narrative for consultant fee.  Revise budget and narrative for CY2018 to include the required match.  Revise facesheet to reflect County Finance Director as FO.  Submit job description.  Submit a copy of the community/client survey.</t>
  </si>
  <si>
    <t>A3245</t>
  </si>
  <si>
    <t>Harrisonburg PD</t>
  </si>
  <si>
    <t>1 FT Officer</t>
  </si>
  <si>
    <t>MM/TM</t>
  </si>
  <si>
    <t>Revise goals and objectives.  Submit attachments V and VI signed by Project Administrator.</t>
  </si>
  <si>
    <t>A3242</t>
  </si>
  <si>
    <t>Patrick Co. SO</t>
  </si>
  <si>
    <t>Revise budget and narrative to reflect the required match.</t>
  </si>
  <si>
    <t>PF/ PS</t>
  </si>
  <si>
    <t>A3238</t>
  </si>
  <si>
    <t>Shelter for Help in Emergency</t>
  </si>
  <si>
    <t>1 FT position</t>
  </si>
  <si>
    <t>A3248</t>
  </si>
  <si>
    <t>Dickenson Co. SO</t>
  </si>
  <si>
    <t>DV/SV</t>
  </si>
  <si>
    <t>1 FT Investigator</t>
  </si>
  <si>
    <t>A3250</t>
  </si>
  <si>
    <t>The Genieve Shelter</t>
  </si>
  <si>
    <t>Portion of 2 PT Law Enforcment Liaisons</t>
  </si>
  <si>
    <t>A3246</t>
  </si>
  <si>
    <t>Russell Co. SO</t>
  </si>
  <si>
    <t>Smyth Co. SO</t>
  </si>
  <si>
    <t>Chesterfield Co. PD</t>
  </si>
  <si>
    <t>Farmville</t>
  </si>
  <si>
    <t>Smithfield PD</t>
  </si>
  <si>
    <t>Crisis Center</t>
  </si>
  <si>
    <t>Richmond City CA</t>
  </si>
  <si>
    <t>Safe Harbor</t>
  </si>
  <si>
    <t>A3239</t>
  </si>
  <si>
    <t>A3240</t>
  </si>
  <si>
    <t>A3241</t>
  </si>
  <si>
    <t>A3243</t>
  </si>
  <si>
    <t>A3244</t>
  </si>
  <si>
    <t>A3249</t>
  </si>
  <si>
    <t>A3251</t>
  </si>
  <si>
    <t>A3252</t>
  </si>
  <si>
    <t>New Law Enforcement Projects Grant Applications</t>
  </si>
  <si>
    <t>TOTALS-35 Grants</t>
  </si>
  <si>
    <t>TOTALS- 22 Grants</t>
  </si>
  <si>
    <t>Ayuda</t>
  </si>
  <si>
    <t>Portion of five full time positions</t>
  </si>
  <si>
    <t>AB</t>
  </si>
  <si>
    <t>Submit a job description for new staff</t>
  </si>
  <si>
    <t>A6033</t>
  </si>
  <si>
    <t>Fairfax Office on Women</t>
  </si>
  <si>
    <t>A6044</t>
  </si>
  <si>
    <t>Portion of a full time position</t>
  </si>
  <si>
    <t>DB</t>
  </si>
  <si>
    <t>Submit cover sheet signed by County Admin. Revise budget and narrative to include required match. Submit Conditions and Assurances signed by County Admin.</t>
  </si>
  <si>
    <t>A6058</t>
  </si>
  <si>
    <r>
      <t xml:space="preserve">Applicant must assure funds budgeted for staff </t>
    </r>
    <r>
      <rPr>
        <b/>
        <sz val="9"/>
        <rFont val="Arial"/>
        <family val="2"/>
      </rPr>
      <t>will not be used to replace funds</t>
    </r>
    <r>
      <rPr>
        <sz val="9"/>
        <rFont val="Arial"/>
        <family val="2"/>
      </rPr>
      <t xml:space="preserve"> already available for that purpose and will be sued to expand services to victims.</t>
    </r>
  </si>
  <si>
    <t xml:space="preserve">      </t>
  </si>
  <si>
    <t>Portion of two full time positions</t>
  </si>
  <si>
    <t>A6049</t>
  </si>
  <si>
    <t>Norfolk CA</t>
  </si>
  <si>
    <t>A6047</t>
  </si>
  <si>
    <t>King William County CA</t>
  </si>
  <si>
    <t>Full time Prosecutor</t>
  </si>
  <si>
    <t>Half of a Prosecutor</t>
  </si>
  <si>
    <t>Submit job description. Revise goals/ obj that quantifiable and verifiable. Submit copy of client survey. Submit copy of organizational chart.</t>
  </si>
  <si>
    <t>A6046</t>
  </si>
  <si>
    <t>The James House</t>
  </si>
  <si>
    <t>Portion of two positions- one Immigration Services Coord.</t>
  </si>
  <si>
    <t>A6057</t>
  </si>
  <si>
    <t>Transitions</t>
  </si>
  <si>
    <t>Full time legal advocate</t>
  </si>
  <si>
    <t xml:space="preserve">Submit cover sheet, and assurnaces and conditions signed by Board President. Submit revised budget and narrative to refelct required match and reduced award amount.  </t>
  </si>
  <si>
    <t>Dept of Corrections</t>
  </si>
  <si>
    <t>A3224</t>
  </si>
  <si>
    <t>Department of Juvenile Justice</t>
  </si>
  <si>
    <t>SA-PREA</t>
  </si>
  <si>
    <t>training top reduce rates sexual harrassment/assualt</t>
  </si>
  <si>
    <t>A3223</t>
  </si>
  <si>
    <t>Equipment- security cameras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</si>
</sst>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s>
  <fonts count="27" x14ac:knownFonts="1">
    <font>
      <sz val="10"/>
      <name val="Arial"/>
    </font>
    <font>
      <sz val="11"/>
      <color theme="1"/>
      <name val="Calibri"/>
      <family val="2"/>
      <scheme val="minor"/>
    </font>
    <font>
      <sz val="10"/>
      <name val="Arial"/>
      <family val="2"/>
    </font>
    <font>
      <sz val="8"/>
      <name val="Arial"/>
      <family val="2"/>
    </font>
    <font>
      <sz val="12"/>
      <name val="Calibri"/>
      <family val="2"/>
      <scheme val="minor"/>
    </font>
    <font>
      <b/>
      <sz val="12"/>
      <name val="Calibri"/>
      <family val="2"/>
      <scheme val="minor"/>
    </font>
    <font>
      <b/>
      <sz val="14"/>
      <name val="Calibri"/>
      <family val="2"/>
      <scheme val="minor"/>
    </font>
    <font>
      <sz val="10"/>
      <name val="Calibri"/>
      <family val="2"/>
      <scheme val="minor"/>
    </font>
    <font>
      <sz val="12"/>
      <color theme="1"/>
      <name val="Calibri"/>
      <family val="2"/>
      <scheme val="minor"/>
    </font>
    <font>
      <b/>
      <sz val="12"/>
      <color rgb="FF0000FF"/>
      <name val="Calibri"/>
      <family val="2"/>
      <scheme val="minor"/>
    </font>
    <font>
      <b/>
      <sz val="12"/>
      <color indexed="12"/>
      <name val="Calibri"/>
      <family val="2"/>
      <scheme val="minor"/>
    </font>
    <font>
      <b/>
      <sz val="12"/>
      <color indexed="10"/>
      <name val="Calibri"/>
      <family val="2"/>
      <scheme val="minor"/>
    </font>
    <font>
      <sz val="12"/>
      <color indexed="10"/>
      <name val="Calibri"/>
      <family val="2"/>
      <scheme val="minor"/>
    </font>
    <font>
      <b/>
      <sz val="10"/>
      <name val="Calibri"/>
      <family val="2"/>
      <scheme val="minor"/>
    </font>
    <font>
      <b/>
      <sz val="11"/>
      <name val="Calibri"/>
      <family val="2"/>
      <scheme val="minor"/>
    </font>
    <font>
      <sz val="11"/>
      <name val="Calibri"/>
      <family val="2"/>
      <scheme val="minor"/>
    </font>
    <font>
      <b/>
      <sz val="12"/>
      <color rgb="FFFF0000"/>
      <name val="Calibri"/>
      <family val="2"/>
      <scheme val="minor"/>
    </font>
    <font>
      <sz val="12"/>
      <color rgb="FF000000"/>
      <name val="Calibri"/>
      <family val="2"/>
      <scheme val="minor"/>
    </font>
    <font>
      <sz val="10"/>
      <name val="Arial"/>
    </font>
    <font>
      <sz val="11"/>
      <name val="Arial"/>
      <family val="2"/>
    </font>
    <font>
      <b/>
      <sz val="12"/>
      <color rgb="FF00B050"/>
      <name val="Calibri"/>
      <family val="2"/>
      <scheme val="minor"/>
    </font>
    <font>
      <sz val="9"/>
      <color theme="1"/>
      <name val="Arial"/>
      <family val="2"/>
    </font>
    <font>
      <sz val="9"/>
      <name val="Calibri"/>
      <family val="2"/>
      <scheme val="minor"/>
    </font>
    <font>
      <sz val="9"/>
      <color theme="1"/>
      <name val="Calibri"/>
      <family val="2"/>
      <scheme val="minor"/>
    </font>
    <font>
      <sz val="12"/>
      <name val="Calibri"/>
      <family val="2"/>
    </font>
    <font>
      <sz val="9"/>
      <name val="Arial"/>
      <family val="2"/>
    </font>
    <font>
      <b/>
      <sz val="9"/>
      <name val="Arial"/>
      <family val="2"/>
    </font>
  </fonts>
  <fills count="19">
    <fill>
      <patternFill patternType="none"/>
    </fill>
    <fill>
      <patternFill patternType="gray125"/>
    </fill>
    <fill>
      <patternFill patternType="mediumGray">
        <fgColor theme="0" tint="-0.34998626667073579"/>
        <bgColor indexed="65"/>
      </patternFill>
    </fill>
    <fill>
      <patternFill patternType="solid">
        <fgColor rgb="FFFFFF0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gray125">
        <fgColor theme="0" tint="-0.34998626667073579"/>
        <bgColor indexed="65"/>
      </patternFill>
    </fill>
    <fill>
      <patternFill patternType="gray125">
        <fgColor theme="0" tint="-0.34998626667073579"/>
        <bgColor theme="0"/>
      </patternFill>
    </fill>
    <fill>
      <patternFill patternType="solid">
        <fgColor theme="0" tint="-0.249977111117893"/>
        <bgColor indexed="64"/>
      </patternFill>
    </fill>
  </fills>
  <borders count="5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auto="1"/>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s>
  <cellStyleXfs count="4">
    <xf numFmtId="0" fontId="0" fillId="0" borderId="0"/>
    <xf numFmtId="44" fontId="2" fillId="0" borderId="0" applyFont="0" applyFill="0" applyBorder="0" applyAlignment="0" applyProtection="0"/>
    <xf numFmtId="44" fontId="18" fillId="0" borderId="0" applyFont="0" applyFill="0" applyBorder="0" applyAlignment="0" applyProtection="0"/>
    <xf numFmtId="0" fontId="1" fillId="0" borderId="0"/>
  </cellStyleXfs>
  <cellXfs count="474">
    <xf numFmtId="0" fontId="0" fillId="0" borderId="0" xfId="0"/>
    <xf numFmtId="0" fontId="4" fillId="0" borderId="2" xfId="0" applyFont="1" applyFill="1" applyBorder="1" applyAlignment="1">
      <alignment wrapText="1"/>
    </xf>
    <xf numFmtId="0" fontId="4" fillId="0" borderId="0" xfId="0" applyFont="1" applyFill="1" applyAlignment="1">
      <alignment wrapText="1"/>
    </xf>
    <xf numFmtId="0" fontId="4" fillId="0" borderId="1" xfId="0" applyFont="1" applyFill="1" applyBorder="1" applyAlignment="1">
      <alignment wrapText="1"/>
    </xf>
    <xf numFmtId="0" fontId="4" fillId="0" borderId="3" xfId="0" applyFont="1" applyFill="1" applyBorder="1" applyAlignment="1">
      <alignment wrapText="1"/>
    </xf>
    <xf numFmtId="0" fontId="6" fillId="0" borderId="2" xfId="0" applyFont="1" applyFill="1" applyBorder="1"/>
    <xf numFmtId="0" fontId="7" fillId="0" borderId="0" xfId="0" applyFont="1" applyFill="1"/>
    <xf numFmtId="0" fontId="5" fillId="0" borderId="3" xfId="0" applyFont="1" applyFill="1" applyBorder="1"/>
    <xf numFmtId="0" fontId="5" fillId="0" borderId="3" xfId="0" applyFont="1" applyFill="1" applyBorder="1" applyAlignment="1">
      <alignment horizontal="center"/>
    </xf>
    <xf numFmtId="0" fontId="4" fillId="0" borderId="0" xfId="0" applyFont="1" applyFill="1"/>
    <xf numFmtId="0" fontId="5" fillId="0" borderId="1" xfId="0" applyFont="1" applyFill="1" applyBorder="1"/>
    <xf numFmtId="0" fontId="4" fillId="0" borderId="1" xfId="0" applyFont="1" applyFill="1" applyBorder="1"/>
    <xf numFmtId="0" fontId="4" fillId="0" borderId="1" xfId="0" applyFont="1" applyFill="1" applyBorder="1" applyAlignment="1">
      <alignment horizontal="left"/>
    </xf>
    <xf numFmtId="0" fontId="4" fillId="0" borderId="6" xfId="0" applyFont="1" applyFill="1" applyBorder="1" applyAlignment="1">
      <alignment horizontal="left" wrapText="1"/>
    </xf>
    <xf numFmtId="0" fontId="4" fillId="0" borderId="2" xfId="0" applyFont="1" applyFill="1" applyBorder="1"/>
    <xf numFmtId="0" fontId="5" fillId="0" borderId="2" xfId="0" applyFont="1" applyFill="1" applyBorder="1"/>
    <xf numFmtId="0" fontId="4" fillId="0" borderId="2" xfId="0" applyFont="1" applyFill="1" applyBorder="1" applyAlignment="1">
      <alignment horizontal="left"/>
    </xf>
    <xf numFmtId="0" fontId="4" fillId="0" borderId="5" xfId="0" applyFont="1" applyFill="1" applyBorder="1" applyAlignment="1">
      <alignment horizontal="left" wrapText="1"/>
    </xf>
    <xf numFmtId="0" fontId="5" fillId="0" borderId="4" xfId="0" applyFont="1" applyFill="1" applyBorder="1"/>
    <xf numFmtId="0" fontId="4" fillId="0" borderId="3" xfId="0" applyFont="1" applyFill="1" applyBorder="1"/>
    <xf numFmtId="0" fontId="4" fillId="0" borderId="3" xfId="0" applyFont="1" applyFill="1" applyBorder="1" applyAlignment="1">
      <alignment horizontal="left"/>
    </xf>
    <xf numFmtId="0" fontId="4" fillId="0" borderId="0" xfId="0" applyFont="1" applyFill="1" applyBorder="1"/>
    <xf numFmtId="0" fontId="4" fillId="0" borderId="1" xfId="0" applyFont="1" applyFill="1" applyBorder="1" applyAlignment="1">
      <alignment horizontal="left" wrapText="1"/>
    </xf>
    <xf numFmtId="42" fontId="4" fillId="0" borderId="1" xfId="0" applyNumberFormat="1" applyFont="1" applyFill="1" applyBorder="1" applyAlignment="1">
      <alignment wrapText="1"/>
    </xf>
    <xf numFmtId="42" fontId="4" fillId="0" borderId="1" xfId="1" applyNumberFormat="1" applyFont="1" applyFill="1" applyBorder="1" applyAlignment="1">
      <alignment horizontal="right"/>
    </xf>
    <xf numFmtId="0" fontId="4" fillId="0" borderId="2" xfId="0" applyFont="1" applyFill="1" applyBorder="1" applyAlignment="1">
      <alignment horizontal="left" wrapText="1"/>
    </xf>
    <xf numFmtId="42" fontId="4" fillId="0" borderId="2" xfId="0" applyNumberFormat="1" applyFont="1" applyFill="1" applyBorder="1" applyAlignment="1">
      <alignment wrapText="1"/>
    </xf>
    <xf numFmtId="42" fontId="4" fillId="0" borderId="2" xfId="1" applyNumberFormat="1" applyFont="1" applyFill="1" applyBorder="1" applyAlignment="1">
      <alignment horizontal="right"/>
    </xf>
    <xf numFmtId="0" fontId="4" fillId="0" borderId="18" xfId="0" applyFont="1" applyFill="1" applyBorder="1"/>
    <xf numFmtId="0" fontId="5" fillId="0" borderId="18" xfId="0" applyFont="1" applyFill="1" applyBorder="1" applyAlignment="1">
      <alignment horizontal="left"/>
    </xf>
    <xf numFmtId="0" fontId="4" fillId="0" borderId="18" xfId="0" applyFont="1" applyFill="1" applyBorder="1" applyAlignment="1">
      <alignment wrapText="1"/>
    </xf>
    <xf numFmtId="0" fontId="5" fillId="0" borderId="18" xfId="0" applyFont="1" applyFill="1" applyBorder="1" applyAlignment="1">
      <alignment horizontal="center" wrapText="1"/>
    </xf>
    <xf numFmtId="42" fontId="4" fillId="0" borderId="18" xfId="0" applyNumberFormat="1" applyFont="1" applyFill="1" applyBorder="1" applyAlignment="1">
      <alignment wrapText="1"/>
    </xf>
    <xf numFmtId="0" fontId="4" fillId="2" borderId="1" xfId="0" applyFont="1" applyFill="1" applyBorder="1" applyAlignment="1">
      <alignment wrapText="1"/>
    </xf>
    <xf numFmtId="42" fontId="9" fillId="0" borderId="1" xfId="0" applyNumberFormat="1" applyFont="1" applyFill="1" applyBorder="1" applyAlignment="1">
      <alignment wrapText="1"/>
    </xf>
    <xf numFmtId="42" fontId="10" fillId="0" borderId="1" xfId="1" applyNumberFormat="1" applyFont="1" applyFill="1" applyBorder="1"/>
    <xf numFmtId="42" fontId="5" fillId="0" borderId="1" xfId="1" applyNumberFormat="1" applyFont="1" applyFill="1" applyBorder="1" applyAlignment="1">
      <alignment horizontal="right"/>
    </xf>
    <xf numFmtId="0" fontId="7" fillId="0" borderId="2" xfId="0" applyFont="1" applyFill="1" applyBorder="1"/>
    <xf numFmtId="0" fontId="4" fillId="2" borderId="2" xfId="0" applyFont="1" applyFill="1" applyBorder="1" applyAlignment="1">
      <alignment wrapText="1"/>
    </xf>
    <xf numFmtId="42" fontId="9" fillId="0" borderId="2" xfId="0" applyNumberFormat="1" applyFont="1" applyFill="1" applyBorder="1" applyAlignment="1">
      <alignment wrapText="1"/>
    </xf>
    <xf numFmtId="42" fontId="11" fillId="0" borderId="2" xfId="1" applyNumberFormat="1" applyFont="1" applyFill="1" applyBorder="1" applyAlignment="1">
      <alignment horizontal="right"/>
    </xf>
    <xf numFmtId="42" fontId="5" fillId="0" borderId="2" xfId="1" applyNumberFormat="1" applyFont="1" applyFill="1" applyBorder="1" applyAlignment="1">
      <alignment horizontal="right"/>
    </xf>
    <xf numFmtId="0" fontId="7" fillId="0" borderId="0" xfId="0" applyFont="1" applyFill="1" applyAlignment="1">
      <alignment wrapText="1"/>
    </xf>
    <xf numFmtId="164" fontId="12" fillId="0" borderId="0" xfId="1" applyNumberFormat="1" applyFont="1" applyFill="1" applyAlignment="1">
      <alignment horizontal="right"/>
    </xf>
    <xf numFmtId="164" fontId="4" fillId="0" borderId="0" xfId="1" applyNumberFormat="1" applyFont="1" applyFill="1" applyAlignment="1">
      <alignment horizontal="right"/>
    </xf>
    <xf numFmtId="0" fontId="6" fillId="0" borderId="2" xfId="0" applyFont="1" applyFill="1" applyBorder="1" applyAlignment="1">
      <alignment horizontal="left"/>
    </xf>
    <xf numFmtId="0" fontId="7" fillId="0" borderId="0" xfId="0" applyFont="1" applyFill="1" applyBorder="1" applyAlignment="1">
      <alignment horizontal="center"/>
    </xf>
    <xf numFmtId="0" fontId="5" fillId="0" borderId="3" xfId="0" applyFont="1" applyFill="1" applyBorder="1" applyAlignment="1">
      <alignment horizontal="left"/>
    </xf>
    <xf numFmtId="0" fontId="5" fillId="0" borderId="9" xfId="0" applyFont="1" applyFill="1" applyBorder="1" applyAlignment="1">
      <alignment horizontal="center"/>
    </xf>
    <xf numFmtId="0" fontId="5" fillId="0" borderId="4" xfId="0" applyFont="1" applyFill="1" applyBorder="1" applyAlignment="1">
      <alignment horizontal="center"/>
    </xf>
    <xf numFmtId="0" fontId="4" fillId="0" borderId="0" xfId="0" applyFont="1" applyFill="1" applyBorder="1" applyAlignment="1">
      <alignment horizontal="center"/>
    </xf>
    <xf numFmtId="0" fontId="5" fillId="0" borderId="1" xfId="0" applyFont="1" applyFill="1" applyBorder="1" applyAlignment="1">
      <alignment horizontal="left"/>
    </xf>
    <xf numFmtId="0" fontId="5" fillId="0" borderId="2" xfId="0" applyFont="1" applyFill="1" applyBorder="1" applyAlignment="1">
      <alignment horizontal="left"/>
    </xf>
    <xf numFmtId="42" fontId="4" fillId="0" borderId="2" xfId="1" applyNumberFormat="1" applyFont="1" applyFill="1" applyBorder="1" applyAlignment="1">
      <alignment horizontal="left"/>
    </xf>
    <xf numFmtId="0" fontId="7" fillId="0" borderId="3" xfId="0" applyFont="1" applyFill="1" applyBorder="1"/>
    <xf numFmtId="42" fontId="7" fillId="0" borderId="3" xfId="0" applyNumberFormat="1" applyFont="1" applyFill="1" applyBorder="1"/>
    <xf numFmtId="0" fontId="7" fillId="0" borderId="0" xfId="0" applyFont="1" applyFill="1" applyBorder="1"/>
    <xf numFmtId="0" fontId="7" fillId="0" borderId="0" xfId="0" applyFont="1" applyFill="1" applyBorder="1" applyAlignment="1">
      <alignment wrapText="1"/>
    </xf>
    <xf numFmtId="0" fontId="4" fillId="0" borderId="18" xfId="0" applyFont="1" applyFill="1" applyBorder="1" applyAlignment="1">
      <alignment horizontal="left"/>
    </xf>
    <xf numFmtId="0" fontId="5" fillId="0" borderId="18" xfId="0" applyFont="1" applyFill="1" applyBorder="1" applyAlignment="1">
      <alignment horizontal="center"/>
    </xf>
    <xf numFmtId="42" fontId="5" fillId="0" borderId="18" xfId="0" applyNumberFormat="1" applyFont="1" applyFill="1" applyBorder="1" applyAlignment="1">
      <alignment horizontal="center"/>
    </xf>
    <xf numFmtId="0" fontId="4" fillId="0" borderId="0" xfId="0" applyFont="1" applyFill="1" applyBorder="1" applyAlignment="1">
      <alignment wrapText="1"/>
    </xf>
    <xf numFmtId="0" fontId="7" fillId="0" borderId="1" xfId="0" applyFont="1" applyFill="1" applyBorder="1"/>
    <xf numFmtId="0" fontId="13" fillId="0" borderId="1" xfId="0" applyFont="1" applyFill="1" applyBorder="1"/>
    <xf numFmtId="0" fontId="13" fillId="2" borderId="1" xfId="0" applyFont="1" applyFill="1" applyBorder="1"/>
    <xf numFmtId="42" fontId="9" fillId="0" borderId="1" xfId="0" applyNumberFormat="1" applyFont="1" applyFill="1" applyBorder="1" applyAlignment="1">
      <alignment horizontal="center"/>
    </xf>
    <xf numFmtId="42" fontId="13" fillId="0" borderId="12" xfId="0" applyNumberFormat="1" applyFont="1" applyFill="1" applyBorder="1"/>
    <xf numFmtId="42" fontId="7" fillId="0" borderId="1" xfId="0" applyNumberFormat="1" applyFont="1" applyFill="1" applyBorder="1"/>
    <xf numFmtId="0" fontId="7" fillId="2" borderId="2" xfId="0" applyFont="1" applyFill="1" applyBorder="1"/>
    <xf numFmtId="42" fontId="7" fillId="0" borderId="13" xfId="0" applyNumberFormat="1" applyFont="1" applyFill="1" applyBorder="1"/>
    <xf numFmtId="42" fontId="7" fillId="0" borderId="2" xfId="0" applyNumberFormat="1" applyFont="1" applyFill="1" applyBorder="1"/>
    <xf numFmtId="0" fontId="4" fillId="0" borderId="0" xfId="0" applyFont="1" applyFill="1" applyAlignment="1">
      <alignment horizontal="right"/>
    </xf>
    <xf numFmtId="164" fontId="4" fillId="0" borderId="0" xfId="0" applyNumberFormat="1" applyFont="1" applyFill="1" applyAlignment="1">
      <alignment horizontal="right"/>
    </xf>
    <xf numFmtId="0" fontId="4" fillId="0" borderId="0" xfId="0" applyFont="1" applyFill="1" applyBorder="1" applyAlignment="1">
      <alignment horizontal="right"/>
    </xf>
    <xf numFmtId="0" fontId="4" fillId="0" borderId="0" xfId="0" applyFont="1" applyFill="1" applyAlignment="1">
      <alignment horizontal="center"/>
    </xf>
    <xf numFmtId="0" fontId="6" fillId="0" borderId="7" xfId="0" applyFont="1" applyFill="1" applyBorder="1" applyAlignment="1">
      <alignment horizontal="left"/>
    </xf>
    <xf numFmtId="0" fontId="13" fillId="0" borderId="8" xfId="0" applyFont="1" applyFill="1" applyBorder="1" applyAlignment="1">
      <alignment horizontal="center"/>
    </xf>
    <xf numFmtId="164" fontId="4" fillId="0" borderId="2" xfId="1" applyNumberFormat="1" applyFont="1" applyFill="1" applyBorder="1" applyAlignment="1">
      <alignment horizontal="right"/>
    </xf>
    <xf numFmtId="164" fontId="8" fillId="0" borderId="2" xfId="1" applyNumberFormat="1" applyFont="1" applyFill="1" applyBorder="1" applyAlignment="1">
      <alignment horizontal="right"/>
    </xf>
    <xf numFmtId="0" fontId="4" fillId="0" borderId="2" xfId="0" applyFont="1" applyFill="1" applyBorder="1" applyAlignment="1"/>
    <xf numFmtId="0" fontId="15" fillId="0" borderId="0" xfId="0" applyFont="1" applyFill="1" applyBorder="1" applyAlignment="1">
      <alignment horizontal="center"/>
    </xf>
    <xf numFmtId="164" fontId="9" fillId="0" borderId="1" xfId="1" applyNumberFormat="1" applyFont="1" applyFill="1" applyBorder="1"/>
    <xf numFmtId="164" fontId="10" fillId="0" borderId="1" xfId="1" applyNumberFormat="1" applyFont="1" applyFill="1" applyBorder="1"/>
    <xf numFmtId="164" fontId="10" fillId="0" borderId="12" xfId="1" applyNumberFormat="1" applyFont="1" applyFill="1" applyBorder="1"/>
    <xf numFmtId="164" fontId="5" fillId="0" borderId="12" xfId="1" applyNumberFormat="1" applyFont="1" applyFill="1" applyBorder="1" applyAlignment="1">
      <alignment horizontal="right"/>
    </xf>
    <xf numFmtId="164" fontId="5" fillId="0" borderId="1" xfId="1" applyNumberFormat="1" applyFont="1" applyFill="1" applyBorder="1" applyAlignment="1">
      <alignment horizontal="right"/>
    </xf>
    <xf numFmtId="164" fontId="16" fillId="0" borderId="2" xfId="1" applyNumberFormat="1" applyFont="1" applyFill="1" applyBorder="1" applyAlignment="1">
      <alignment horizontal="right"/>
    </xf>
    <xf numFmtId="164" fontId="5" fillId="0" borderId="2" xfId="1" applyNumberFormat="1" applyFont="1" applyFill="1" applyBorder="1" applyAlignment="1">
      <alignment horizontal="right"/>
    </xf>
    <xf numFmtId="164" fontId="11" fillId="0" borderId="13" xfId="1" applyNumberFormat="1" applyFont="1" applyFill="1" applyBorder="1" applyAlignment="1">
      <alignment horizontal="right"/>
    </xf>
    <xf numFmtId="0" fontId="14"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0" fontId="4" fillId="0" borderId="20" xfId="0" applyFont="1" applyFill="1" applyBorder="1" applyAlignment="1">
      <alignment horizontal="right"/>
    </xf>
    <xf numFmtId="0" fontId="7" fillId="0" borderId="20" xfId="0" applyFont="1" applyFill="1" applyBorder="1"/>
    <xf numFmtId="0" fontId="15" fillId="0" borderId="0" xfId="0" applyFont="1" applyFill="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164" fontId="4" fillId="0" borderId="0" xfId="1" applyNumberFormat="1" applyFont="1" applyFill="1" applyBorder="1" applyAlignment="1">
      <alignment horizontal="left"/>
    </xf>
    <xf numFmtId="164" fontId="4" fillId="0" borderId="0" xfId="1" applyNumberFormat="1" applyFont="1" applyFill="1" applyBorder="1" applyAlignment="1">
      <alignment horizontal="right"/>
    </xf>
    <xf numFmtId="164" fontId="4" fillId="0" borderId="0" xfId="0" applyNumberFormat="1" applyFont="1" applyFill="1" applyBorder="1" applyAlignment="1">
      <alignment horizontal="right"/>
    </xf>
    <xf numFmtId="0" fontId="4" fillId="0" borderId="0" xfId="0" applyFont="1" applyFill="1" applyAlignment="1">
      <alignment horizontal="left"/>
    </xf>
    <xf numFmtId="164" fontId="5" fillId="0" borderId="2" xfId="0" applyNumberFormat="1" applyFont="1" applyFill="1" applyBorder="1" applyAlignment="1">
      <alignment horizontal="left"/>
    </xf>
    <xf numFmtId="164" fontId="5" fillId="0" borderId="2"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wrapText="1"/>
    </xf>
    <xf numFmtId="0" fontId="5" fillId="2" borderId="2" xfId="0" applyFont="1" applyFill="1" applyBorder="1" applyAlignment="1">
      <alignment horizontal="left"/>
    </xf>
    <xf numFmtId="164" fontId="10" fillId="0" borderId="2" xfId="1" applyNumberFormat="1" applyFont="1" applyFill="1" applyBorder="1"/>
    <xf numFmtId="0" fontId="4" fillId="2" borderId="2" xfId="0" applyFont="1" applyFill="1" applyBorder="1" applyAlignment="1">
      <alignment horizontal="left"/>
    </xf>
    <xf numFmtId="164" fontId="5" fillId="0" borderId="2" xfId="0" applyNumberFormat="1" applyFont="1" applyFill="1" applyBorder="1" applyAlignment="1">
      <alignment horizontal="right"/>
    </xf>
    <xf numFmtId="0" fontId="7" fillId="0" borderId="0" xfId="0" applyFont="1" applyFill="1" applyBorder="1" applyAlignment="1">
      <alignment horizontal="right"/>
    </xf>
    <xf numFmtId="164" fontId="7" fillId="0" borderId="0" xfId="1" applyNumberFormat="1" applyFont="1" applyFill="1" applyBorder="1" applyAlignment="1">
      <alignment horizontal="right"/>
    </xf>
    <xf numFmtId="164" fontId="5" fillId="0" borderId="0" xfId="1" applyNumberFormat="1" applyFont="1" applyFill="1" applyBorder="1" applyAlignment="1">
      <alignment horizontal="right"/>
    </xf>
    <xf numFmtId="164" fontId="11" fillId="0" borderId="0" xfId="1" applyNumberFormat="1" applyFont="1" applyFill="1" applyBorder="1" applyAlignment="1">
      <alignment horizontal="right"/>
    </xf>
    <xf numFmtId="0" fontId="7" fillId="0" borderId="0" xfId="0" applyFont="1" applyFill="1" applyAlignment="1">
      <alignment horizontal="right"/>
    </xf>
    <xf numFmtId="0" fontId="7" fillId="0" borderId="0" xfId="0" applyFont="1" applyFill="1" applyAlignment="1">
      <alignment horizontal="center"/>
    </xf>
    <xf numFmtId="0" fontId="4" fillId="0" borderId="13" xfId="0" applyFont="1" applyFill="1" applyBorder="1" applyAlignment="1">
      <alignment horizontal="center"/>
    </xf>
    <xf numFmtId="0" fontId="7" fillId="0" borderId="2" xfId="0" applyFont="1" applyFill="1" applyBorder="1" applyAlignment="1">
      <alignment wrapText="1"/>
    </xf>
    <xf numFmtId="42" fontId="9" fillId="0" borderId="1" xfId="0" applyNumberFormat="1" applyFont="1" applyFill="1" applyBorder="1"/>
    <xf numFmtId="42" fontId="5" fillId="0" borderId="1" xfId="1" applyNumberFormat="1" applyFont="1" applyFill="1" applyBorder="1"/>
    <xf numFmtId="42" fontId="16" fillId="0" borderId="2" xfId="0" applyNumberFormat="1" applyFont="1" applyFill="1" applyBorder="1"/>
    <xf numFmtId="42" fontId="5" fillId="0" borderId="2" xfId="0" applyNumberFormat="1" applyFont="1" applyFill="1" applyBorder="1" applyAlignment="1">
      <alignment horizontal="right"/>
    </xf>
    <xf numFmtId="164" fontId="7" fillId="0" borderId="0" xfId="0" applyNumberFormat="1" applyFont="1" applyFill="1" applyAlignment="1">
      <alignment horizontal="right"/>
    </xf>
    <xf numFmtId="164" fontId="7" fillId="0" borderId="0" xfId="0" applyNumberFormat="1" applyFont="1" applyFill="1" applyBorder="1" applyAlignment="1">
      <alignment horizontal="right"/>
    </xf>
    <xf numFmtId="0" fontId="5" fillId="3" borderId="2" xfId="0" applyFont="1" applyFill="1" applyBorder="1"/>
    <xf numFmtId="0" fontId="4" fillId="3" borderId="2" xfId="0" applyFont="1" applyFill="1" applyBorder="1"/>
    <xf numFmtId="42" fontId="4" fillId="0" borderId="0" xfId="0" applyNumberFormat="1" applyFont="1" applyFill="1" applyAlignment="1">
      <alignment horizontal="right"/>
    </xf>
    <xf numFmtId="0" fontId="17" fillId="0" borderId="2" xfId="0" applyFont="1" applyBorder="1"/>
    <xf numFmtId="0" fontId="5" fillId="0" borderId="21" xfId="0" applyFont="1" applyFill="1" applyBorder="1"/>
    <xf numFmtId="0" fontId="5" fillId="0" borderId="22" xfId="0" applyFont="1" applyFill="1" applyBorder="1" applyAlignment="1">
      <alignment horizontal="left"/>
    </xf>
    <xf numFmtId="0" fontId="5" fillId="0" borderId="22" xfId="0" applyFont="1" applyFill="1" applyBorder="1"/>
    <xf numFmtId="0" fontId="5" fillId="0" borderId="22" xfId="0" applyFont="1" applyFill="1" applyBorder="1" applyAlignment="1">
      <alignment horizontal="center"/>
    </xf>
    <xf numFmtId="42" fontId="4" fillId="0" borderId="13" xfId="1" applyNumberFormat="1" applyFont="1" applyFill="1" applyBorder="1" applyAlignment="1">
      <alignment horizontal="right"/>
    </xf>
    <xf numFmtId="0" fontId="6" fillId="8" borderId="2" xfId="0" applyFont="1" applyFill="1" applyBorder="1" applyAlignment="1">
      <alignment horizontal="center"/>
    </xf>
    <xf numFmtId="0" fontId="6" fillId="9" borderId="8" xfId="0" applyFont="1" applyFill="1" applyBorder="1" applyAlignment="1">
      <alignment horizontal="left"/>
    </xf>
    <xf numFmtId="164" fontId="8" fillId="0" borderId="13" xfId="1" applyNumberFormat="1" applyFont="1" applyFill="1" applyBorder="1" applyAlignment="1">
      <alignment horizontal="right"/>
    </xf>
    <xf numFmtId="164" fontId="4" fillId="0" borderId="13" xfId="1" applyNumberFormat="1" applyFont="1" applyFill="1" applyBorder="1" applyAlignment="1">
      <alignment horizontal="right"/>
    </xf>
    <xf numFmtId="164" fontId="5" fillId="0" borderId="31" xfId="1" applyNumberFormat="1" applyFont="1" applyFill="1" applyBorder="1"/>
    <xf numFmtId="164" fontId="4" fillId="0" borderId="33" xfId="1" applyNumberFormat="1" applyFont="1" applyFill="1" applyBorder="1" applyAlignment="1">
      <alignment horizontal="right"/>
    </xf>
    <xf numFmtId="0" fontId="15" fillId="0" borderId="5" xfId="0" applyFont="1" applyFill="1" applyBorder="1" applyAlignment="1">
      <alignment horizontal="center"/>
    </xf>
    <xf numFmtId="164" fontId="4" fillId="0" borderId="5" xfId="1" applyNumberFormat="1" applyFont="1" applyFill="1" applyBorder="1" applyAlignment="1">
      <alignment horizontal="center"/>
    </xf>
    <xf numFmtId="164" fontId="15" fillId="0" borderId="5" xfId="1" applyNumberFormat="1" applyFont="1" applyFill="1" applyBorder="1" applyAlignment="1">
      <alignment horizontal="center"/>
    </xf>
    <xf numFmtId="42" fontId="8" fillId="0" borderId="13" xfId="1" applyNumberFormat="1" applyFont="1" applyFill="1" applyBorder="1" applyAlignment="1">
      <alignment horizontal="right"/>
    </xf>
    <xf numFmtId="42" fontId="8" fillId="0" borderId="13" xfId="1" applyNumberFormat="1" applyFont="1" applyFill="1" applyBorder="1" applyAlignment="1">
      <alignment horizontal="left"/>
    </xf>
    <xf numFmtId="42" fontId="4" fillId="0" borderId="33" xfId="1" applyNumberFormat="1" applyFont="1" applyFill="1" applyBorder="1" applyAlignment="1">
      <alignment horizontal="right"/>
    </xf>
    <xf numFmtId="42" fontId="4" fillId="0" borderId="33" xfId="1" applyNumberFormat="1" applyFont="1" applyFill="1" applyBorder="1" applyAlignment="1">
      <alignment horizontal="left"/>
    </xf>
    <xf numFmtId="0" fontId="4" fillId="0" borderId="5" xfId="0" applyFont="1" applyFill="1" applyBorder="1" applyAlignment="1">
      <alignment horizontal="center"/>
    </xf>
    <xf numFmtId="0" fontId="4" fillId="0" borderId="5" xfId="0" applyFont="1" applyFill="1" applyBorder="1"/>
    <xf numFmtId="0" fontId="4" fillId="0" borderId="13" xfId="0" applyFont="1" applyFill="1" applyBorder="1"/>
    <xf numFmtId="0" fontId="6" fillId="7" borderId="2" xfId="0" applyFont="1" applyFill="1" applyBorder="1" applyAlignment="1">
      <alignment horizontal="left"/>
    </xf>
    <xf numFmtId="164" fontId="4" fillId="0" borderId="10" xfId="1" applyNumberFormat="1" applyFont="1" applyFill="1" applyBorder="1" applyAlignment="1">
      <alignment horizontal="right"/>
    </xf>
    <xf numFmtId="164" fontId="4" fillId="0" borderId="36" xfId="1" applyNumberFormat="1" applyFont="1" applyFill="1" applyBorder="1" applyAlignment="1">
      <alignment horizontal="right"/>
    </xf>
    <xf numFmtId="164" fontId="4" fillId="0" borderId="11" xfId="1" applyNumberFormat="1" applyFont="1" applyFill="1" applyBorder="1" applyAlignment="1">
      <alignment horizontal="right"/>
    </xf>
    <xf numFmtId="164" fontId="4" fillId="0" borderId="37" xfId="1" applyNumberFormat="1" applyFont="1" applyFill="1" applyBorder="1" applyAlignment="1">
      <alignment horizontal="center"/>
    </xf>
    <xf numFmtId="0" fontId="4" fillId="0" borderId="6" xfId="0" applyFont="1" applyFill="1" applyBorder="1" applyAlignment="1">
      <alignment horizontal="center"/>
    </xf>
    <xf numFmtId="0" fontId="6" fillId="5" borderId="2" xfId="0" applyFont="1" applyFill="1" applyBorder="1"/>
    <xf numFmtId="42" fontId="8" fillId="0" borderId="35" xfId="1" applyNumberFormat="1" applyFont="1" applyFill="1" applyBorder="1" applyAlignment="1">
      <alignment horizontal="right"/>
    </xf>
    <xf numFmtId="42" fontId="8" fillId="0" borderId="38" xfId="1" applyNumberFormat="1" applyFont="1" applyFill="1" applyBorder="1" applyAlignment="1">
      <alignment horizontal="right"/>
    </xf>
    <xf numFmtId="42" fontId="8" fillId="0" borderId="12" xfId="1" applyNumberFormat="1" applyFont="1" applyFill="1" applyBorder="1" applyAlignment="1">
      <alignment horizontal="right"/>
    </xf>
    <xf numFmtId="42" fontId="4" fillId="0" borderId="14" xfId="1" applyNumberFormat="1" applyFont="1" applyFill="1" applyBorder="1" applyAlignment="1">
      <alignment horizontal="right"/>
    </xf>
    <xf numFmtId="42" fontId="4" fillId="0" borderId="33" xfId="0" applyNumberFormat="1" applyFont="1" applyFill="1" applyBorder="1" applyAlignment="1">
      <alignment wrapText="1"/>
    </xf>
    <xf numFmtId="42" fontId="4" fillId="0" borderId="9" xfId="0" applyNumberFormat="1" applyFont="1" applyFill="1" applyBorder="1" applyAlignment="1">
      <alignment wrapText="1"/>
    </xf>
    <xf numFmtId="0" fontId="6" fillId="10" borderId="8" xfId="0" applyFont="1" applyFill="1" applyBorder="1" applyAlignment="1">
      <alignment horizontal="left"/>
    </xf>
    <xf numFmtId="164" fontId="8" fillId="0" borderId="12" xfId="1" applyNumberFormat="1" applyFont="1" applyFill="1" applyBorder="1" applyAlignment="1">
      <alignment horizontal="right"/>
    </xf>
    <xf numFmtId="164" fontId="4" fillId="0" borderId="13" xfId="1" applyNumberFormat="1" applyFont="1" applyFill="1" applyBorder="1" applyAlignment="1">
      <alignment horizontal="center"/>
    </xf>
    <xf numFmtId="42" fontId="4" fillId="0" borderId="13" xfId="1" applyNumberFormat="1" applyFont="1" applyFill="1" applyBorder="1"/>
    <xf numFmtId="0" fontId="4" fillId="0" borderId="35" xfId="0" applyFont="1" applyFill="1" applyBorder="1" applyAlignment="1">
      <alignment horizontal="center"/>
    </xf>
    <xf numFmtId="0" fontId="4" fillId="0" borderId="12" xfId="0" applyFont="1" applyFill="1" applyBorder="1" applyAlignment="1">
      <alignment horizontal="left" wrapText="1"/>
    </xf>
    <xf numFmtId="164" fontId="4" fillId="0" borderId="18" xfId="1" applyNumberFormat="1" applyFont="1" applyFill="1" applyBorder="1" applyAlignment="1">
      <alignment horizontal="right"/>
    </xf>
    <xf numFmtId="44" fontId="19" fillId="0" borderId="2" xfId="0" applyNumberFormat="1" applyFont="1" applyBorder="1"/>
    <xf numFmtId="44" fontId="19" fillId="0" borderId="2" xfId="0" applyNumberFormat="1" applyFont="1" applyBorder="1" applyAlignment="1">
      <alignment horizontal="center"/>
    </xf>
    <xf numFmtId="42" fontId="20" fillId="0" borderId="2" xfId="0" applyNumberFormat="1" applyFont="1" applyFill="1" applyBorder="1" applyAlignment="1">
      <alignment horizontal="left"/>
    </xf>
    <xf numFmtId="42" fontId="16" fillId="0" borderId="2" xfId="1" applyNumberFormat="1" applyFont="1" applyFill="1" applyBorder="1" applyAlignment="1">
      <alignment horizontal="right"/>
    </xf>
    <xf numFmtId="42" fontId="20" fillId="0" borderId="2" xfId="0" applyNumberFormat="1" applyFont="1" applyFill="1" applyBorder="1"/>
    <xf numFmtId="0" fontId="4" fillId="4" borderId="2" xfId="0" applyFont="1" applyFill="1" applyBorder="1" applyAlignment="1">
      <alignment horizontal="left"/>
    </xf>
    <xf numFmtId="0" fontId="4" fillId="4" borderId="1" xfId="0" applyFont="1" applyFill="1" applyBorder="1" applyAlignment="1">
      <alignment horizontal="left"/>
    </xf>
    <xf numFmtId="42" fontId="13" fillId="0" borderId="35" xfId="0" applyNumberFormat="1" applyFont="1" applyFill="1" applyBorder="1"/>
    <xf numFmtId="42" fontId="7" fillId="0" borderId="20" xfId="0" applyNumberFormat="1" applyFont="1" applyFill="1" applyBorder="1"/>
    <xf numFmtId="9" fontId="4" fillId="0" borderId="38" xfId="1" applyNumberFormat="1" applyFont="1" applyFill="1" applyBorder="1" applyAlignment="1">
      <alignment horizontal="right"/>
    </xf>
    <xf numFmtId="42" fontId="7" fillId="0" borderId="0" xfId="0" applyNumberFormat="1" applyFont="1" applyFill="1" applyBorder="1"/>
    <xf numFmtId="164" fontId="4" fillId="0" borderId="13" xfId="1" applyNumberFormat="1" applyFont="1" applyFill="1" applyBorder="1"/>
    <xf numFmtId="164" fontId="10" fillId="0" borderId="35" xfId="1" applyNumberFormat="1" applyFont="1" applyFill="1" applyBorder="1"/>
    <xf numFmtId="164" fontId="11" fillId="0" borderId="38" xfId="1" applyNumberFormat="1" applyFont="1" applyFill="1" applyBorder="1" applyAlignment="1">
      <alignment horizontal="right"/>
    </xf>
    <xf numFmtId="42" fontId="5" fillId="0" borderId="0" xfId="0" applyNumberFormat="1" applyFont="1" applyFill="1" applyBorder="1" applyAlignment="1">
      <alignment horizontal="center"/>
    </xf>
    <xf numFmtId="42" fontId="13" fillId="0" borderId="0" xfId="0" applyNumberFormat="1" applyFont="1" applyFill="1" applyBorder="1"/>
    <xf numFmtId="42" fontId="13" fillId="0" borderId="17" xfId="0" applyNumberFormat="1" applyFont="1" applyFill="1" applyBorder="1"/>
    <xf numFmtId="42" fontId="13" fillId="0" borderId="41" xfId="0" applyNumberFormat="1" applyFont="1" applyFill="1" applyBorder="1"/>
    <xf numFmtId="9" fontId="4" fillId="0" borderId="42" xfId="1" applyNumberFormat="1" applyFont="1" applyFill="1" applyBorder="1" applyAlignment="1">
      <alignment horizontal="right"/>
    </xf>
    <xf numFmtId="42" fontId="5" fillId="0" borderId="17" xfId="0" applyNumberFormat="1" applyFont="1" applyFill="1" applyBorder="1" applyAlignment="1">
      <alignment horizontal="center"/>
    </xf>
    <xf numFmtId="42" fontId="5" fillId="0" borderId="41" xfId="0" applyNumberFormat="1" applyFont="1" applyFill="1" applyBorder="1" applyAlignment="1">
      <alignment horizontal="center"/>
    </xf>
    <xf numFmtId="42" fontId="5" fillId="0" borderId="34" xfId="0" applyNumberFormat="1" applyFont="1" applyFill="1" applyBorder="1" applyAlignment="1">
      <alignment horizontal="center"/>
    </xf>
    <xf numFmtId="164" fontId="4" fillId="0" borderId="44" xfId="1" applyNumberFormat="1" applyFont="1" applyFill="1" applyBorder="1" applyAlignment="1">
      <alignment horizontal="center"/>
    </xf>
    <xf numFmtId="0" fontId="7" fillId="0" borderId="45" xfId="0" applyFont="1" applyFill="1" applyBorder="1"/>
    <xf numFmtId="42" fontId="4" fillId="0" borderId="13" xfId="0" applyNumberFormat="1" applyFont="1" applyFill="1" applyBorder="1" applyAlignment="1">
      <alignment wrapText="1"/>
    </xf>
    <xf numFmtId="9" fontId="4" fillId="0" borderId="24" xfId="1" applyNumberFormat="1" applyFont="1" applyFill="1" applyBorder="1" applyAlignment="1">
      <alignment horizontal="right"/>
    </xf>
    <xf numFmtId="9" fontId="4" fillId="3" borderId="24" xfId="1" applyNumberFormat="1" applyFont="1" applyFill="1" applyBorder="1" applyAlignment="1">
      <alignment horizontal="right"/>
    </xf>
    <xf numFmtId="0" fontId="7" fillId="0" borderId="15" xfId="0" applyFont="1" applyFill="1" applyBorder="1"/>
    <xf numFmtId="9" fontId="4" fillId="0" borderId="43" xfId="1" applyNumberFormat="1" applyFont="1" applyFill="1" applyBorder="1" applyAlignment="1">
      <alignment horizontal="center"/>
    </xf>
    <xf numFmtId="9" fontId="5" fillId="0" borderId="2" xfId="0" applyNumberFormat="1" applyFont="1" applyFill="1" applyBorder="1" applyAlignment="1">
      <alignment horizontal="center"/>
    </xf>
    <xf numFmtId="44" fontId="4" fillId="0" borderId="0" xfId="0" applyNumberFormat="1" applyFont="1" applyFill="1"/>
    <xf numFmtId="44" fontId="5" fillId="0" borderId="2" xfId="0" applyNumberFormat="1" applyFont="1" applyFill="1" applyBorder="1" applyAlignment="1">
      <alignment horizontal="left"/>
    </xf>
    <xf numFmtId="0" fontId="5" fillId="0" borderId="20" xfId="0" applyFont="1" applyFill="1" applyBorder="1" applyAlignment="1">
      <alignment horizontal="left"/>
    </xf>
    <xf numFmtId="44" fontId="4" fillId="0" borderId="11" xfId="1" applyNumberFormat="1" applyFont="1" applyFill="1" applyBorder="1" applyAlignment="1">
      <alignment horizontal="center"/>
    </xf>
    <xf numFmtId="9" fontId="4" fillId="0" borderId="37" xfId="1" applyNumberFormat="1" applyFont="1" applyFill="1" applyBorder="1" applyAlignment="1">
      <alignment horizontal="center"/>
    </xf>
    <xf numFmtId="44" fontId="4" fillId="0" borderId="10" xfId="1" applyNumberFormat="1" applyFont="1" applyFill="1" applyBorder="1" applyAlignment="1">
      <alignment horizontal="center"/>
    </xf>
    <xf numFmtId="42" fontId="5" fillId="0" borderId="12" xfId="1" applyNumberFormat="1" applyFont="1" applyFill="1" applyBorder="1" applyAlignment="1">
      <alignment horizontal="right"/>
    </xf>
    <xf numFmtId="42" fontId="5" fillId="0" borderId="13" xfId="0" applyNumberFormat="1" applyFont="1" applyFill="1" applyBorder="1" applyAlignment="1">
      <alignment horizontal="right"/>
    </xf>
    <xf numFmtId="42" fontId="5" fillId="0" borderId="6" xfId="1" applyNumberFormat="1" applyFont="1" applyFill="1" applyBorder="1" applyAlignment="1">
      <alignment horizontal="right"/>
    </xf>
    <xf numFmtId="42" fontId="5" fillId="0" borderId="5" xfId="0" applyNumberFormat="1" applyFont="1" applyFill="1" applyBorder="1" applyAlignment="1">
      <alignment horizontal="right"/>
    </xf>
    <xf numFmtId="42" fontId="4" fillId="0" borderId="4" xfId="1" applyNumberFormat="1" applyFont="1" applyFill="1" applyBorder="1" applyAlignment="1">
      <alignment horizontal="right"/>
    </xf>
    <xf numFmtId="9" fontId="4" fillId="0" borderId="20" xfId="1" applyNumberFormat="1" applyFont="1" applyFill="1" applyBorder="1" applyAlignment="1">
      <alignment horizontal="right"/>
    </xf>
    <xf numFmtId="42" fontId="4" fillId="0" borderId="0" xfId="1" applyNumberFormat="1" applyFont="1" applyFill="1" applyBorder="1" applyAlignment="1">
      <alignment horizontal="right"/>
    </xf>
    <xf numFmtId="9" fontId="4" fillId="0" borderId="0" xfId="1" applyNumberFormat="1" applyFont="1" applyFill="1" applyBorder="1" applyAlignment="1">
      <alignment horizontal="right"/>
    </xf>
    <xf numFmtId="42" fontId="4" fillId="0" borderId="23" xfId="1" applyNumberFormat="1" applyFont="1" applyFill="1" applyBorder="1" applyAlignment="1">
      <alignment horizontal="right"/>
    </xf>
    <xf numFmtId="42" fontId="4" fillId="0" borderId="17" xfId="1" applyNumberFormat="1" applyFont="1" applyFill="1" applyBorder="1" applyAlignment="1">
      <alignment horizontal="right"/>
    </xf>
    <xf numFmtId="9" fontId="4" fillId="0" borderId="41" xfId="1" applyNumberFormat="1" applyFont="1" applyFill="1" applyBorder="1" applyAlignment="1">
      <alignment horizontal="right"/>
    </xf>
    <xf numFmtId="164" fontId="7" fillId="0" borderId="0" xfId="0" applyNumberFormat="1" applyFont="1" applyFill="1" applyBorder="1" applyAlignment="1">
      <alignment wrapText="1"/>
    </xf>
    <xf numFmtId="0" fontId="4" fillId="0" borderId="4" xfId="0" applyFont="1" applyFill="1" applyBorder="1"/>
    <xf numFmtId="42" fontId="4" fillId="0" borderId="46" xfId="0" applyNumberFormat="1" applyFont="1" applyFill="1" applyBorder="1"/>
    <xf numFmtId="42" fontId="4" fillId="0" borderId="46" xfId="1" applyNumberFormat="1" applyFont="1" applyFill="1" applyBorder="1" applyAlignment="1">
      <alignment horizontal="right"/>
    </xf>
    <xf numFmtId="9" fontId="4" fillId="0" borderId="45" xfId="1" applyNumberFormat="1" applyFont="1" applyFill="1" applyBorder="1" applyAlignment="1">
      <alignment horizontal="right"/>
    </xf>
    <xf numFmtId="42" fontId="5" fillId="0" borderId="18" xfId="1" applyNumberFormat="1" applyFont="1" applyFill="1" applyBorder="1" applyAlignment="1">
      <alignment horizontal="right"/>
    </xf>
    <xf numFmtId="0" fontId="4" fillId="0" borderId="33" xfId="0" applyFont="1" applyFill="1" applyBorder="1" applyAlignment="1">
      <alignment horizontal="center"/>
    </xf>
    <xf numFmtId="42" fontId="4" fillId="0" borderId="13" xfId="1" applyNumberFormat="1" applyFont="1" applyFill="1" applyBorder="1" applyAlignment="1">
      <alignment horizontal="center"/>
    </xf>
    <xf numFmtId="0" fontId="7" fillId="11" borderId="5" xfId="0" applyFont="1" applyFill="1" applyBorder="1" applyAlignment="1">
      <alignment horizontal="center" vertical="center"/>
    </xf>
    <xf numFmtId="0" fontId="4" fillId="11" borderId="13" xfId="0" applyFont="1" applyFill="1" applyBorder="1" applyAlignment="1">
      <alignment horizontal="center" vertical="center"/>
    </xf>
    <xf numFmtId="0" fontId="13" fillId="11" borderId="19" xfId="0" applyFont="1" applyFill="1" applyBorder="1" applyAlignment="1">
      <alignment horizontal="center" vertical="center"/>
    </xf>
    <xf numFmtId="0" fontId="5" fillId="11" borderId="23" xfId="0" applyFont="1" applyFill="1" applyBorder="1" applyAlignment="1">
      <alignment horizontal="center" vertical="center"/>
    </xf>
    <xf numFmtId="42" fontId="8" fillId="0" borderId="42" xfId="1" applyNumberFormat="1" applyFont="1" applyFill="1" applyBorder="1" applyAlignment="1">
      <alignment horizontal="right"/>
    </xf>
    <xf numFmtId="44" fontId="7" fillId="0" borderId="2" xfId="0" applyNumberFormat="1" applyFont="1" applyFill="1" applyBorder="1"/>
    <xf numFmtId="44" fontId="4" fillId="0" borderId="2" xfId="1" applyNumberFormat="1" applyFont="1" applyFill="1" applyBorder="1" applyAlignment="1">
      <alignment horizontal="right"/>
    </xf>
    <xf numFmtId="0" fontId="4" fillId="3" borderId="5" xfId="0" applyFont="1" applyFill="1" applyBorder="1" applyAlignment="1">
      <alignment horizontal="center"/>
    </xf>
    <xf numFmtId="44" fontId="4" fillId="0" borderId="2" xfId="1" applyNumberFormat="1" applyFont="1" applyFill="1" applyBorder="1" applyAlignment="1">
      <alignment horizontal="left"/>
    </xf>
    <xf numFmtId="44" fontId="4" fillId="3" borderId="2" xfId="1" applyNumberFormat="1" applyFont="1" applyFill="1" applyBorder="1" applyAlignment="1">
      <alignment horizontal="right"/>
    </xf>
    <xf numFmtId="0" fontId="21" fillId="0" borderId="2" xfId="3" applyFont="1" applyBorder="1" applyAlignment="1">
      <alignment wrapText="1"/>
    </xf>
    <xf numFmtId="0" fontId="22" fillId="0" borderId="2" xfId="0" applyFont="1" applyFill="1" applyBorder="1" applyAlignment="1">
      <alignment horizontal="left" wrapText="1"/>
    </xf>
    <xf numFmtId="0" fontId="4" fillId="0" borderId="0" xfId="0" applyFont="1" applyFill="1" applyBorder="1" applyAlignment="1">
      <alignment horizontal="left" wrapText="1"/>
    </xf>
    <xf numFmtId="0" fontId="22" fillId="0" borderId="2" xfId="0" applyFont="1" applyFill="1" applyBorder="1" applyAlignment="1">
      <alignment wrapText="1"/>
    </xf>
    <xf numFmtId="0" fontId="22" fillId="3" borderId="2" xfId="0" applyFont="1" applyFill="1" applyBorder="1" applyAlignment="1">
      <alignment wrapText="1"/>
    </xf>
    <xf numFmtId="0" fontId="23" fillId="0" borderId="2" xfId="3" applyFont="1" applyBorder="1" applyAlignment="1">
      <alignment wrapText="1"/>
    </xf>
    <xf numFmtId="44" fontId="4" fillId="0" borderId="2" xfId="0" applyNumberFormat="1" applyFont="1" applyFill="1" applyBorder="1"/>
    <xf numFmtId="44" fontId="5" fillId="0" borderId="2" xfId="0" applyNumberFormat="1" applyFont="1" applyFill="1" applyBorder="1"/>
    <xf numFmtId="9" fontId="4" fillId="0" borderId="18" xfId="0" applyNumberFormat="1" applyFont="1" applyFill="1" applyBorder="1"/>
    <xf numFmtId="0" fontId="7" fillId="0" borderId="1" xfId="0" applyFont="1" applyFill="1" applyBorder="1" applyAlignment="1">
      <alignment horizontal="left" wrapText="1"/>
    </xf>
    <xf numFmtId="0" fontId="22" fillId="6" borderId="1" xfId="0" applyFont="1" applyFill="1" applyBorder="1" applyAlignment="1">
      <alignment horizontal="left" wrapText="1"/>
    </xf>
    <xf numFmtId="0" fontId="22" fillId="6" borderId="2" xfId="0" applyFont="1" applyFill="1" applyBorder="1" applyAlignment="1">
      <alignment wrapText="1"/>
    </xf>
    <xf numFmtId="0" fontId="4" fillId="6" borderId="2" xfId="0" applyFont="1" applyFill="1" applyBorder="1"/>
    <xf numFmtId="0" fontId="4" fillId="6" borderId="2" xfId="0" applyFont="1" applyFill="1" applyBorder="1" applyAlignment="1">
      <alignment horizontal="left"/>
    </xf>
    <xf numFmtId="42" fontId="4" fillId="0" borderId="2" xfId="1" applyNumberFormat="1" applyFont="1" applyFill="1" applyBorder="1"/>
    <xf numFmtId="0" fontId="4" fillId="0" borderId="2" xfId="0" applyFont="1" applyFill="1" applyBorder="1" applyAlignment="1">
      <alignment horizontal="center"/>
    </xf>
    <xf numFmtId="44" fontId="4" fillId="0" borderId="2" xfId="0" applyNumberFormat="1" applyFont="1" applyFill="1" applyBorder="1" applyAlignment="1">
      <alignment horizontal="right"/>
    </xf>
    <xf numFmtId="0" fontId="4" fillId="15" borderId="2" xfId="0" applyFont="1" applyFill="1" applyBorder="1" applyAlignment="1">
      <alignment horizontal="right"/>
    </xf>
    <xf numFmtId="0" fontId="4" fillId="15" borderId="2" xfId="0" applyFont="1" applyFill="1" applyBorder="1"/>
    <xf numFmtId="0" fontId="4" fillId="15" borderId="2" xfId="0" applyFont="1" applyFill="1" applyBorder="1" applyAlignment="1">
      <alignment horizontal="center"/>
    </xf>
    <xf numFmtId="0" fontId="4" fillId="15" borderId="2" xfId="0" applyFont="1" applyFill="1" applyBorder="1" applyAlignment="1">
      <alignment wrapText="1"/>
    </xf>
    <xf numFmtId="0" fontId="4" fillId="16" borderId="2" xfId="0" applyFont="1" applyFill="1" applyBorder="1"/>
    <xf numFmtId="44" fontId="4" fillId="16" borderId="2" xfId="0" applyNumberFormat="1" applyFont="1" applyFill="1" applyBorder="1"/>
    <xf numFmtId="44" fontId="4" fillId="17" borderId="2" xfId="0" applyNumberFormat="1" applyFont="1" applyFill="1" applyBorder="1" applyAlignment="1">
      <alignment horizontal="right" wrapText="1"/>
    </xf>
    <xf numFmtId="0" fontId="5" fillId="17" borderId="2" xfId="0" applyFont="1" applyFill="1" applyBorder="1"/>
    <xf numFmtId="0" fontId="24" fillId="16" borderId="2" xfId="0" applyFont="1" applyFill="1" applyBorder="1"/>
    <xf numFmtId="6" fontId="4" fillId="17" borderId="2" xfId="0" applyNumberFormat="1" applyFont="1" applyFill="1" applyBorder="1" applyAlignment="1">
      <alignment horizontal="right" wrapText="1"/>
    </xf>
    <xf numFmtId="0" fontId="4" fillId="16" borderId="2" xfId="0" applyFont="1" applyFill="1" applyBorder="1" applyAlignment="1">
      <alignment horizontal="left" wrapText="1"/>
    </xf>
    <xf numFmtId="0" fontId="7" fillId="16" borderId="2" xfId="0" applyFont="1" applyFill="1" applyBorder="1"/>
    <xf numFmtId="0" fontId="4" fillId="17" borderId="2" xfId="0" applyFont="1" applyFill="1" applyBorder="1" applyAlignment="1">
      <alignment wrapText="1"/>
    </xf>
    <xf numFmtId="44" fontId="4" fillId="0" borderId="0" xfId="0" applyNumberFormat="1" applyFont="1" applyFill="1" applyBorder="1"/>
    <xf numFmtId="44" fontId="4" fillId="0" borderId="0" xfId="1" applyNumberFormat="1" applyFont="1" applyFill="1" applyBorder="1" applyAlignment="1">
      <alignment horizontal="right"/>
    </xf>
    <xf numFmtId="44" fontId="4" fillId="0" borderId="0" xfId="0" applyNumberFormat="1" applyFont="1" applyFill="1" applyBorder="1" applyAlignment="1">
      <alignment horizontal="right"/>
    </xf>
    <xf numFmtId="44" fontId="19" fillId="0" borderId="1" xfId="0" applyNumberFormat="1" applyFont="1" applyBorder="1"/>
    <xf numFmtId="42" fontId="13" fillId="0" borderId="1" xfId="0" applyNumberFormat="1" applyFont="1" applyFill="1" applyBorder="1"/>
    <xf numFmtId="42" fontId="16" fillId="0" borderId="2" xfId="0" applyNumberFormat="1" applyFont="1" applyFill="1" applyBorder="1" applyAlignment="1">
      <alignment horizontal="center"/>
    </xf>
    <xf numFmtId="44" fontId="4" fillId="3" borderId="24" xfId="0" applyNumberFormat="1" applyFont="1" applyFill="1" applyBorder="1"/>
    <xf numFmtId="44" fontId="4" fillId="3" borderId="5" xfId="0" applyNumberFormat="1" applyFont="1" applyFill="1" applyBorder="1"/>
    <xf numFmtId="44" fontId="4" fillId="3" borderId="2" xfId="0" applyNumberFormat="1" applyFont="1" applyFill="1" applyBorder="1"/>
    <xf numFmtId="44" fontId="4" fillId="3" borderId="5" xfId="0" applyNumberFormat="1" applyFont="1" applyFill="1" applyBorder="1" applyAlignment="1">
      <alignment horizontal="right"/>
    </xf>
    <xf numFmtId="44" fontId="4" fillId="3" borderId="2" xfId="0" applyNumberFormat="1" applyFont="1" applyFill="1" applyBorder="1" applyAlignment="1">
      <alignment horizontal="right"/>
    </xf>
    <xf numFmtId="0" fontId="4" fillId="6" borderId="0" xfId="0" applyFont="1" applyFill="1" applyBorder="1"/>
    <xf numFmtId="0" fontId="4" fillId="6" borderId="0" xfId="0" applyFont="1" applyFill="1"/>
    <xf numFmtId="0" fontId="5" fillId="4" borderId="2" xfId="0" applyFont="1" applyFill="1" applyBorder="1"/>
    <xf numFmtId="0" fontId="4" fillId="4" borderId="2" xfId="0" applyFont="1" applyFill="1" applyBorder="1" applyAlignment="1">
      <alignment wrapText="1"/>
    </xf>
    <xf numFmtId="0" fontId="4" fillId="4" borderId="5" xfId="0" applyFont="1" applyFill="1" applyBorder="1" applyAlignment="1">
      <alignment horizontal="left" wrapText="1"/>
    </xf>
    <xf numFmtId="42" fontId="8" fillId="4" borderId="38" xfId="1" applyNumberFormat="1" applyFont="1" applyFill="1" applyBorder="1" applyAlignment="1">
      <alignment horizontal="right"/>
    </xf>
    <xf numFmtId="42" fontId="4" fillId="4" borderId="33" xfId="0" applyNumberFormat="1" applyFont="1" applyFill="1" applyBorder="1" applyAlignment="1">
      <alignment wrapText="1"/>
    </xf>
    <xf numFmtId="42" fontId="4" fillId="4" borderId="13" xfId="0" applyNumberFormat="1" applyFont="1" applyFill="1" applyBorder="1" applyAlignment="1">
      <alignment wrapText="1"/>
    </xf>
    <xf numFmtId="44" fontId="4" fillId="4" borderId="2" xfId="0" applyNumberFormat="1" applyFont="1" applyFill="1" applyBorder="1" applyAlignment="1">
      <alignment horizontal="center"/>
    </xf>
    <xf numFmtId="9" fontId="4" fillId="4" borderId="38" xfId="1" applyNumberFormat="1" applyFont="1" applyFill="1" applyBorder="1" applyAlignment="1">
      <alignment horizontal="right"/>
    </xf>
    <xf numFmtId="44" fontId="5" fillId="4" borderId="2" xfId="0" applyNumberFormat="1" applyFont="1" applyFill="1" applyBorder="1" applyAlignment="1">
      <alignment horizontal="center"/>
    </xf>
    <xf numFmtId="9" fontId="4" fillId="4" borderId="24" xfId="1" applyNumberFormat="1" applyFont="1" applyFill="1" applyBorder="1" applyAlignment="1">
      <alignment horizontal="right"/>
    </xf>
    <xf numFmtId="0" fontId="4" fillId="4" borderId="5" xfId="0" applyFont="1" applyFill="1" applyBorder="1" applyAlignment="1">
      <alignment horizontal="center"/>
    </xf>
    <xf numFmtId="0" fontId="22" fillId="4" borderId="2" xfId="0" applyFont="1" applyFill="1" applyBorder="1" applyAlignment="1">
      <alignment wrapText="1"/>
    </xf>
    <xf numFmtId="0" fontId="4" fillId="4" borderId="2" xfId="0" applyFont="1" applyFill="1" applyBorder="1"/>
    <xf numFmtId="0" fontId="4" fillId="4" borderId="2" xfId="0" applyFont="1" applyFill="1" applyBorder="1" applyAlignment="1">
      <alignment horizontal="left" wrapText="1"/>
    </xf>
    <xf numFmtId="42" fontId="8" fillId="4" borderId="13" xfId="1" applyNumberFormat="1" applyFont="1" applyFill="1" applyBorder="1" applyAlignment="1">
      <alignment horizontal="right"/>
    </xf>
    <xf numFmtId="44" fontId="4" fillId="4" borderId="2" xfId="1" applyNumberFormat="1" applyFont="1" applyFill="1" applyBorder="1" applyAlignment="1">
      <alignment horizontal="right"/>
    </xf>
    <xf numFmtId="0" fontId="5" fillId="4" borderId="1" xfId="0" applyFont="1" applyFill="1" applyBorder="1"/>
    <xf numFmtId="0" fontId="4" fillId="4" borderId="1" xfId="0" applyFont="1" applyFill="1" applyBorder="1"/>
    <xf numFmtId="0" fontId="4" fillId="4" borderId="1" xfId="0" applyFont="1" applyFill="1" applyBorder="1" applyAlignment="1">
      <alignment wrapText="1"/>
    </xf>
    <xf numFmtId="0" fontId="4" fillId="4" borderId="6" xfId="0" applyFont="1" applyFill="1" applyBorder="1" applyAlignment="1">
      <alignment horizontal="left" wrapText="1"/>
    </xf>
    <xf numFmtId="42" fontId="8" fillId="4" borderId="35" xfId="1" applyNumberFormat="1" applyFont="1" applyFill="1" applyBorder="1" applyAlignment="1">
      <alignment horizontal="right"/>
    </xf>
    <xf numFmtId="0" fontId="4" fillId="4" borderId="6" xfId="0" applyFont="1" applyFill="1" applyBorder="1" applyAlignment="1">
      <alignment horizontal="center"/>
    </xf>
    <xf numFmtId="9" fontId="5" fillId="0" borderId="18" xfId="0" applyNumberFormat="1" applyFont="1" applyFill="1" applyBorder="1" applyAlignment="1">
      <alignment horizontal="right"/>
    </xf>
    <xf numFmtId="42" fontId="5" fillId="0" borderId="18" xfId="0" applyNumberFormat="1" applyFont="1" applyFill="1" applyBorder="1"/>
    <xf numFmtId="9" fontId="5" fillId="0" borderId="18" xfId="1" applyNumberFormat="1" applyFont="1" applyFill="1" applyBorder="1" applyAlignment="1">
      <alignment horizontal="right"/>
    </xf>
    <xf numFmtId="0" fontId="5" fillId="0" borderId="4" xfId="0" applyFont="1" applyFill="1" applyBorder="1" applyAlignment="1">
      <alignment horizontal="center"/>
    </xf>
    <xf numFmtId="0" fontId="21" fillId="0" borderId="2" xfId="3" applyFont="1" applyBorder="1" applyAlignment="1">
      <alignment horizontal="left" wrapText="1"/>
    </xf>
    <xf numFmtId="42" fontId="4" fillId="0" borderId="2" xfId="1" applyNumberFormat="1" applyFont="1" applyFill="1" applyBorder="1" applyAlignment="1">
      <alignment horizontal="center"/>
    </xf>
    <xf numFmtId="0" fontId="4" fillId="3" borderId="5" xfId="0" applyFont="1" applyFill="1" applyBorder="1"/>
    <xf numFmtId="42" fontId="16" fillId="3" borderId="2" xfId="0" applyNumberFormat="1" applyFont="1" applyFill="1" applyBorder="1" applyAlignment="1">
      <alignment horizontal="center"/>
    </xf>
    <xf numFmtId="44" fontId="4" fillId="0" borderId="24" xfId="1" applyNumberFormat="1" applyFont="1" applyFill="1" applyBorder="1" applyAlignment="1">
      <alignment horizontal="right"/>
    </xf>
    <xf numFmtId="42" fontId="4" fillId="0" borderId="48" xfId="0" applyNumberFormat="1" applyFont="1" applyFill="1" applyBorder="1" applyAlignment="1">
      <alignment wrapText="1"/>
    </xf>
    <xf numFmtId="42" fontId="4" fillId="4" borderId="48" xfId="0" applyNumberFormat="1" applyFont="1" applyFill="1" applyBorder="1" applyAlignment="1">
      <alignment wrapText="1"/>
    </xf>
    <xf numFmtId="42" fontId="4" fillId="4" borderId="2" xfId="0" applyNumberFormat="1" applyFont="1" applyFill="1" applyBorder="1" applyAlignment="1">
      <alignment wrapText="1"/>
    </xf>
    <xf numFmtId="42" fontId="4" fillId="0" borderId="5" xfId="0" applyNumberFormat="1" applyFont="1" applyFill="1" applyBorder="1" applyAlignment="1">
      <alignment wrapText="1"/>
    </xf>
    <xf numFmtId="42" fontId="4" fillId="4" borderId="5" xfId="0" applyNumberFormat="1" applyFont="1" applyFill="1" applyBorder="1" applyAlignment="1">
      <alignment wrapText="1"/>
    </xf>
    <xf numFmtId="9" fontId="4" fillId="4" borderId="42" xfId="1" applyNumberFormat="1" applyFont="1" applyFill="1" applyBorder="1" applyAlignment="1">
      <alignment horizontal="right"/>
    </xf>
    <xf numFmtId="42" fontId="8" fillId="0" borderId="33" xfId="1" applyNumberFormat="1" applyFont="1" applyFill="1" applyBorder="1" applyAlignment="1">
      <alignment horizontal="right"/>
    </xf>
    <xf numFmtId="42" fontId="4" fillId="0" borderId="46" xfId="0" applyNumberFormat="1" applyFont="1" applyFill="1" applyBorder="1" applyAlignment="1">
      <alignment wrapText="1"/>
    </xf>
    <xf numFmtId="42" fontId="4" fillId="0" borderId="23" xfId="0" applyNumberFormat="1" applyFont="1" applyFill="1" applyBorder="1" applyAlignment="1">
      <alignment wrapText="1"/>
    </xf>
    <xf numFmtId="44" fontId="4" fillId="0" borderId="4" xfId="1" applyNumberFormat="1" applyFont="1" applyFill="1" applyBorder="1" applyAlignment="1">
      <alignment horizontal="right"/>
    </xf>
    <xf numFmtId="9" fontId="4" fillId="0" borderId="49" xfId="1" applyNumberFormat="1" applyFont="1" applyFill="1" applyBorder="1" applyAlignment="1">
      <alignment horizontal="right"/>
    </xf>
    <xf numFmtId="42" fontId="4" fillId="0" borderId="19" xfId="0" applyNumberFormat="1" applyFont="1" applyFill="1" applyBorder="1" applyAlignment="1">
      <alignment wrapText="1"/>
    </xf>
    <xf numFmtId="42" fontId="4" fillId="15" borderId="23" xfId="0" applyNumberFormat="1" applyFont="1" applyFill="1" applyBorder="1" applyAlignment="1">
      <alignment wrapText="1"/>
    </xf>
    <xf numFmtId="44" fontId="4" fillId="15" borderId="4" xfId="1" applyNumberFormat="1" applyFont="1" applyFill="1" applyBorder="1" applyAlignment="1">
      <alignment horizontal="right"/>
    </xf>
    <xf numFmtId="9" fontId="4" fillId="15" borderId="20" xfId="1" applyNumberFormat="1" applyFont="1" applyFill="1" applyBorder="1" applyAlignment="1">
      <alignment horizontal="right"/>
    </xf>
    <xf numFmtId="42" fontId="4" fillId="15" borderId="19" xfId="0" applyNumberFormat="1" applyFont="1" applyFill="1" applyBorder="1" applyAlignment="1">
      <alignment wrapText="1"/>
    </xf>
    <xf numFmtId="0" fontId="4" fillId="0" borderId="4" xfId="0" applyFont="1" applyFill="1" applyBorder="1" applyAlignment="1">
      <alignment horizontal="left"/>
    </xf>
    <xf numFmtId="0" fontId="4" fillId="0" borderId="4" xfId="0" applyFont="1" applyFill="1" applyBorder="1" applyAlignment="1">
      <alignment wrapText="1"/>
    </xf>
    <xf numFmtId="0" fontId="4" fillId="0" borderId="19" xfId="0" applyFont="1" applyFill="1" applyBorder="1" applyAlignment="1">
      <alignment horizontal="left" wrapText="1"/>
    </xf>
    <xf numFmtId="42" fontId="8" fillId="0" borderId="20" xfId="1" applyNumberFormat="1" applyFont="1" applyFill="1" applyBorder="1" applyAlignment="1">
      <alignment horizontal="right"/>
    </xf>
    <xf numFmtId="0" fontId="4" fillId="0" borderId="22" xfId="0" applyFont="1" applyFill="1" applyBorder="1"/>
    <xf numFmtId="0" fontId="4" fillId="0" borderId="22" xfId="0" applyFont="1" applyFill="1" applyBorder="1" applyAlignment="1">
      <alignment horizontal="left"/>
    </xf>
    <xf numFmtId="0" fontId="4" fillId="0" borderId="22" xfId="0" applyFont="1" applyFill="1" applyBorder="1" applyAlignment="1">
      <alignment wrapText="1"/>
    </xf>
    <xf numFmtId="0" fontId="4" fillId="0" borderId="32" xfId="0" applyFont="1" applyFill="1" applyBorder="1" applyAlignment="1">
      <alignment horizontal="left" wrapText="1"/>
    </xf>
    <xf numFmtId="42" fontId="8" fillId="0" borderId="50" xfId="1" applyNumberFormat="1" applyFont="1" applyFill="1" applyBorder="1" applyAlignment="1">
      <alignment horizontal="right"/>
    </xf>
    <xf numFmtId="42" fontId="8" fillId="0" borderId="2" xfId="1" applyNumberFormat="1" applyFont="1" applyFill="1" applyBorder="1" applyAlignment="1">
      <alignment horizontal="right"/>
    </xf>
    <xf numFmtId="42" fontId="8" fillId="0" borderId="24" xfId="1" applyNumberFormat="1" applyFont="1" applyFill="1" applyBorder="1" applyAlignment="1">
      <alignment horizontal="right"/>
    </xf>
    <xf numFmtId="0" fontId="22" fillId="0" borderId="0" xfId="0" applyFont="1" applyFill="1" applyBorder="1" applyAlignment="1">
      <alignment horizontal="left" wrapText="1"/>
    </xf>
    <xf numFmtId="9" fontId="4" fillId="0" borderId="2" xfId="1" applyNumberFormat="1" applyFont="1" applyFill="1" applyBorder="1" applyAlignment="1">
      <alignment horizontal="right"/>
    </xf>
    <xf numFmtId="42" fontId="4" fillId="15" borderId="2" xfId="1" applyNumberFormat="1" applyFont="1" applyFill="1" applyBorder="1" applyAlignment="1">
      <alignment horizontal="right"/>
    </xf>
    <xf numFmtId="9" fontId="4" fillId="15" borderId="2" xfId="1" applyNumberFormat="1" applyFont="1" applyFill="1" applyBorder="1" applyAlignment="1">
      <alignment horizontal="right"/>
    </xf>
    <xf numFmtId="0" fontId="25" fillId="0" borderId="0" xfId="0" applyFont="1" applyAlignment="1">
      <alignment wrapText="1"/>
    </xf>
    <xf numFmtId="164" fontId="4" fillId="15" borderId="33" xfId="1" applyNumberFormat="1" applyFont="1" applyFill="1" applyBorder="1" applyAlignment="1">
      <alignment horizontal="right"/>
    </xf>
    <xf numFmtId="164" fontId="4" fillId="15" borderId="2" xfId="1" applyNumberFormat="1" applyFont="1" applyFill="1" applyBorder="1" applyAlignment="1">
      <alignment horizontal="right"/>
    </xf>
    <xf numFmtId="164" fontId="4" fillId="15" borderId="13" xfId="1" applyNumberFormat="1" applyFont="1" applyFill="1" applyBorder="1" applyAlignment="1">
      <alignment horizontal="right"/>
    </xf>
    <xf numFmtId="9" fontId="4" fillId="15" borderId="38" xfId="1" applyNumberFormat="1" applyFont="1" applyFill="1" applyBorder="1" applyAlignment="1">
      <alignment horizontal="right"/>
    </xf>
    <xf numFmtId="0" fontId="7" fillId="0" borderId="41" xfId="0" applyFont="1" applyFill="1" applyBorder="1"/>
    <xf numFmtId="0" fontId="7" fillId="0" borderId="47" xfId="0" applyFont="1" applyFill="1" applyBorder="1"/>
    <xf numFmtId="0" fontId="5" fillId="0" borderId="47" xfId="0" applyFont="1" applyFill="1" applyBorder="1" applyAlignment="1">
      <alignment horizontal="left"/>
    </xf>
    <xf numFmtId="164" fontId="4" fillId="0" borderId="17" xfId="1" applyNumberFormat="1" applyFont="1" applyFill="1" applyBorder="1" applyAlignment="1">
      <alignment horizontal="right"/>
    </xf>
    <xf numFmtId="164" fontId="5" fillId="0" borderId="17" xfId="1" applyNumberFormat="1" applyFont="1" applyFill="1" applyBorder="1" applyAlignment="1">
      <alignment horizontal="right"/>
    </xf>
    <xf numFmtId="164" fontId="4" fillId="0" borderId="17" xfId="1" applyNumberFormat="1" applyFont="1" applyFill="1" applyBorder="1"/>
    <xf numFmtId="164" fontId="4" fillId="6" borderId="0" xfId="1" applyNumberFormat="1" applyFont="1" applyFill="1" applyBorder="1" applyAlignment="1">
      <alignment horizontal="right"/>
    </xf>
    <xf numFmtId="164" fontId="4" fillId="6" borderId="17" xfId="1" applyNumberFormat="1" applyFont="1" applyFill="1" applyBorder="1" applyAlignment="1">
      <alignment horizontal="right"/>
    </xf>
    <xf numFmtId="42" fontId="4" fillId="6" borderId="4" xfId="1" applyNumberFormat="1" applyFont="1" applyFill="1" applyBorder="1" applyAlignment="1">
      <alignment horizontal="right"/>
    </xf>
    <xf numFmtId="9" fontId="4" fillId="6" borderId="20" xfId="1" applyNumberFormat="1" applyFont="1" applyFill="1" applyBorder="1" applyAlignment="1">
      <alignment horizontal="right"/>
    </xf>
    <xf numFmtId="164" fontId="4" fillId="0" borderId="2" xfId="1" applyNumberFormat="1" applyFont="1" applyFill="1" applyBorder="1" applyAlignment="1">
      <alignment horizontal="center"/>
    </xf>
    <xf numFmtId="42" fontId="4" fillId="18" borderId="2" xfId="1" applyNumberFormat="1" applyFont="1" applyFill="1" applyBorder="1" applyAlignment="1">
      <alignment horizontal="right"/>
    </xf>
    <xf numFmtId="164" fontId="4" fillId="18" borderId="2" xfId="1" applyNumberFormat="1" applyFont="1" applyFill="1" applyBorder="1" applyAlignment="1">
      <alignment horizontal="right"/>
    </xf>
    <xf numFmtId="42" fontId="4" fillId="18" borderId="2" xfId="1" applyNumberFormat="1" applyFont="1" applyFill="1" applyBorder="1"/>
    <xf numFmtId="9" fontId="4" fillId="18" borderId="2" xfId="1" applyNumberFormat="1" applyFont="1" applyFill="1" applyBorder="1" applyAlignment="1">
      <alignment horizontal="right"/>
    </xf>
    <xf numFmtId="0" fontId="6" fillId="0" borderId="0" xfId="0" applyFont="1" applyFill="1" applyAlignment="1">
      <alignment horizontal="left"/>
    </xf>
    <xf numFmtId="0" fontId="5" fillId="0" borderId="4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3"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8" xfId="0" applyFont="1" applyFill="1" applyBorder="1" applyAlignment="1">
      <alignment horizontal="center" vertical="center"/>
    </xf>
    <xf numFmtId="0" fontId="5" fillId="11" borderId="2" xfId="0" applyFont="1" applyFill="1" applyBorder="1" applyAlignment="1">
      <alignment horizontal="center" vertical="center"/>
    </xf>
    <xf numFmtId="0" fontId="5" fillId="14" borderId="7" xfId="0" applyFont="1" applyFill="1" applyBorder="1" applyAlignment="1">
      <alignment horizontal="center" vertical="center" wrapText="1"/>
    </xf>
    <xf numFmtId="0" fontId="5" fillId="14" borderId="33"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33"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34"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5" fillId="11" borderId="40"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0" fillId="0" borderId="1" xfId="0" applyBorder="1" applyAlignment="1">
      <alignment vertical="center"/>
    </xf>
    <xf numFmtId="0" fontId="5" fillId="0" borderId="29"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1" borderId="29"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30"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2" xfId="0" applyFont="1" applyFill="1" applyBorder="1" applyAlignment="1">
      <alignment horizontal="center" vertical="center"/>
    </xf>
    <xf numFmtId="0" fontId="5" fillId="14" borderId="4"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22" xfId="0" applyFont="1" applyFill="1" applyBorder="1" applyAlignment="1">
      <alignment horizontal="center" vertical="center" wrapText="1"/>
    </xf>
    <xf numFmtId="0" fontId="5" fillId="11" borderId="4" xfId="0" applyFont="1" applyFill="1" applyBorder="1" applyAlignment="1">
      <alignment horizontal="center" vertical="center"/>
    </xf>
    <xf numFmtId="0" fontId="5" fillId="11" borderId="22" xfId="0" applyFont="1" applyFill="1" applyBorder="1" applyAlignment="1">
      <alignment horizontal="center" vertical="center"/>
    </xf>
    <xf numFmtId="0" fontId="5" fillId="14" borderId="28"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0" borderId="4" xfId="0" applyFont="1" applyFill="1" applyBorder="1" applyAlignment="1">
      <alignment horizontal="center" wrapText="1"/>
    </xf>
    <xf numFmtId="0" fontId="5" fillId="0" borderId="47" xfId="0" applyFont="1" applyFill="1" applyBorder="1" applyAlignment="1">
      <alignment horizontal="center" wrapText="1"/>
    </xf>
    <xf numFmtId="0" fontId="5" fillId="0" borderId="19" xfId="0" applyFont="1" applyFill="1" applyBorder="1" applyAlignment="1">
      <alignment horizontal="center" wrapText="1"/>
    </xf>
    <xf numFmtId="0" fontId="5" fillId="0" borderId="32" xfId="0" applyFont="1" applyFill="1" applyBorder="1" applyAlignment="1">
      <alignment horizontal="center" wrapText="1"/>
    </xf>
    <xf numFmtId="0" fontId="5" fillId="0" borderId="22" xfId="0" applyFont="1" applyFill="1" applyBorder="1" applyAlignment="1">
      <alignment horizontal="center" wrapText="1"/>
    </xf>
    <xf numFmtId="0" fontId="5" fillId="0" borderId="4" xfId="0" applyFont="1" applyFill="1" applyBorder="1" applyAlignment="1">
      <alignment horizontal="center"/>
    </xf>
    <xf numFmtId="0" fontId="5" fillId="0" borderId="22" xfId="0" applyFont="1" applyFill="1" applyBorder="1" applyAlignment="1">
      <alignment horizontal="center"/>
    </xf>
    <xf numFmtId="44" fontId="5" fillId="0" borderId="23" xfId="1" applyFont="1" applyFill="1" applyBorder="1" applyAlignment="1">
      <alignment horizontal="center" wrapText="1"/>
    </xf>
    <xf numFmtId="44" fontId="5" fillId="0" borderId="31" xfId="1" applyFont="1" applyFill="1" applyBorder="1" applyAlignment="1">
      <alignment horizontal="center" wrapText="1"/>
    </xf>
    <xf numFmtId="0" fontId="5" fillId="13" borderId="7" xfId="0" applyFont="1" applyFill="1" applyBorder="1" applyAlignment="1">
      <alignment horizontal="center" wrapText="1"/>
    </xf>
    <xf numFmtId="0" fontId="5" fillId="13" borderId="33" xfId="0" applyFont="1" applyFill="1" applyBorder="1" applyAlignment="1">
      <alignment horizontal="center" wrapText="1"/>
    </xf>
    <xf numFmtId="44" fontId="5" fillId="13" borderId="16" xfId="1" applyFont="1" applyFill="1" applyBorder="1" applyAlignment="1">
      <alignment horizontal="center" wrapText="1"/>
    </xf>
    <xf numFmtId="44" fontId="5" fillId="13" borderId="13" xfId="1" applyFont="1" applyFill="1" applyBorder="1" applyAlignment="1">
      <alignment horizontal="center" wrapText="1"/>
    </xf>
    <xf numFmtId="0" fontId="5" fillId="11" borderId="7" xfId="0" applyFont="1" applyFill="1" applyBorder="1" applyAlignment="1">
      <alignment horizontal="center" wrapText="1"/>
    </xf>
    <xf numFmtId="0" fontId="5" fillId="11" borderId="33" xfId="0" applyFont="1" applyFill="1" applyBorder="1" applyAlignment="1">
      <alignment horizontal="center" wrapText="1"/>
    </xf>
    <xf numFmtId="44" fontId="5" fillId="11" borderId="16" xfId="1" applyFont="1" applyFill="1" applyBorder="1" applyAlignment="1">
      <alignment horizontal="center" wrapText="1"/>
    </xf>
    <xf numFmtId="44" fontId="5" fillId="11" borderId="13" xfId="1" applyFont="1" applyFill="1" applyBorder="1" applyAlignment="1">
      <alignment horizontal="center" wrapText="1"/>
    </xf>
    <xf numFmtId="0" fontId="5" fillId="14" borderId="7" xfId="0" applyFont="1" applyFill="1" applyBorder="1" applyAlignment="1">
      <alignment horizontal="center" wrapText="1"/>
    </xf>
    <xf numFmtId="0" fontId="5" fillId="14" borderId="33" xfId="0" applyFont="1" applyFill="1" applyBorder="1" applyAlignment="1">
      <alignment horizontal="center" wrapText="1"/>
    </xf>
    <xf numFmtId="44" fontId="5" fillId="14" borderId="16" xfId="1" applyFont="1" applyFill="1" applyBorder="1" applyAlignment="1">
      <alignment horizontal="center" wrapText="1"/>
    </xf>
    <xf numFmtId="44" fontId="5" fillId="14" borderId="13" xfId="1" applyFont="1" applyFill="1" applyBorder="1" applyAlignment="1">
      <alignment horizontal="center" wrapText="1"/>
    </xf>
    <xf numFmtId="0" fontId="13" fillId="0" borderId="5"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5" fillId="12" borderId="13"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5" fillId="13" borderId="13" xfId="0" applyFont="1" applyFill="1" applyBorder="1" applyAlignment="1">
      <alignment horizontal="center" vertical="center" wrapText="1"/>
    </xf>
    <xf numFmtId="44" fontId="5" fillId="0" borderId="23" xfId="1" applyFont="1" applyFill="1" applyBorder="1" applyAlignment="1">
      <alignment horizontal="center" vertical="center" wrapText="1"/>
    </xf>
    <xf numFmtId="44" fontId="5" fillId="0" borderId="31" xfId="1" applyFont="1" applyFill="1" applyBorder="1" applyAlignment="1">
      <alignment horizontal="center" vertical="center" wrapText="1"/>
    </xf>
    <xf numFmtId="0" fontId="5" fillId="12" borderId="39"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5" fillId="0" borderId="4" xfId="0" applyFont="1" applyFill="1" applyBorder="1" applyAlignment="1">
      <alignment horizontal="left"/>
    </xf>
    <xf numFmtId="42" fontId="8" fillId="0" borderId="4" xfId="1" applyNumberFormat="1" applyFont="1" applyFill="1" applyBorder="1" applyAlignment="1">
      <alignment horizontal="right"/>
    </xf>
    <xf numFmtId="42" fontId="4" fillId="15" borderId="4" xfId="1" applyNumberFormat="1" applyFont="1" applyFill="1" applyBorder="1" applyAlignment="1">
      <alignment horizontal="right"/>
    </xf>
    <xf numFmtId="9" fontId="4" fillId="15" borderId="4" xfId="1" applyNumberFormat="1" applyFont="1" applyFill="1" applyBorder="1" applyAlignment="1">
      <alignment horizontal="right"/>
    </xf>
    <xf numFmtId="9" fontId="4" fillId="0" borderId="4" xfId="1" applyNumberFormat="1" applyFont="1" applyFill="1" applyBorder="1" applyAlignment="1">
      <alignment horizontal="right"/>
    </xf>
    <xf numFmtId="0" fontId="4" fillId="0" borderId="4" xfId="0" applyFont="1" applyFill="1" applyBorder="1" applyAlignment="1">
      <alignment horizontal="center"/>
    </xf>
    <xf numFmtId="0" fontId="25" fillId="0" borderId="2" xfId="0" applyFont="1" applyBorder="1" applyAlignment="1">
      <alignment vertical="center" wrapText="1"/>
    </xf>
    <xf numFmtId="42" fontId="4" fillId="0" borderId="2" xfId="0" applyNumberFormat="1" applyFont="1" applyFill="1" applyBorder="1" applyAlignment="1">
      <alignment horizontal="right"/>
    </xf>
    <xf numFmtId="42" fontId="4" fillId="0" borderId="2" xfId="0" applyNumberFormat="1" applyFont="1" applyFill="1" applyBorder="1"/>
    <xf numFmtId="42" fontId="4" fillId="6" borderId="2" xfId="1" applyNumberFormat="1" applyFont="1" applyFill="1" applyBorder="1" applyAlignment="1">
      <alignment horizontal="right"/>
    </xf>
  </cellXfs>
  <cellStyles count="4">
    <cellStyle name="Currency" xfId="1" builtinId="4"/>
    <cellStyle name="Currency 2" xfId="2"/>
    <cellStyle name="Normal" xfId="0" builtinId="0"/>
    <cellStyle name="Normal 2" xfId="3"/>
  </cellStyles>
  <dxfs count="0"/>
  <tableStyles count="0" defaultTableStyle="TableStyleMedium9" defaultPivotStyle="PivotStyleLight16"/>
  <colors>
    <mruColors>
      <color rgb="FFFFFF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319"/>
  <sheetViews>
    <sheetView zoomScale="75" workbookViewId="0">
      <selection activeCell="K21" sqref="K21"/>
    </sheetView>
  </sheetViews>
  <sheetFormatPr defaultRowHeight="24.95" customHeight="1" x14ac:dyDescent="0.25"/>
  <cols>
    <col min="1" max="1" width="9.140625" style="6"/>
    <col min="2" max="2" width="33.140625" style="6" bestFit="1" customWidth="1"/>
    <col min="3" max="3" width="12.85546875" style="6" customWidth="1"/>
    <col min="4" max="4" width="67" style="6" customWidth="1"/>
    <col min="5" max="5" width="10.5703125" style="6" customWidth="1"/>
    <col min="6" max="7" width="14.5703125" style="6" customWidth="1"/>
    <col min="8" max="8" width="15.42578125" style="71" customWidth="1"/>
    <col min="9" max="12" width="14.5703125" style="6" customWidth="1"/>
    <col min="13" max="15" width="15.42578125" style="71" customWidth="1"/>
    <col min="16" max="16" width="17.85546875" style="6" customWidth="1"/>
    <col min="17" max="18" width="0" style="6" hidden="1" customWidth="1"/>
    <col min="19" max="20" width="14.5703125" style="6" customWidth="1"/>
    <col min="21" max="23" width="15.42578125" style="71" customWidth="1"/>
    <col min="24" max="24" width="17.85546875" style="6" customWidth="1"/>
    <col min="25" max="26" width="14.5703125" style="6" customWidth="1"/>
    <col min="27" max="27" width="10.42578125" style="74" customWidth="1"/>
    <col min="28" max="28" width="94.42578125" style="42" customWidth="1"/>
    <col min="29" max="16384" width="9.140625" style="6"/>
  </cols>
  <sheetData>
    <row r="1" spans="1:28" s="46" customFormat="1" ht="24.95" customHeight="1" x14ac:dyDescent="0.3">
      <c r="A1" s="363" t="s">
        <v>208</v>
      </c>
      <c r="B1" s="132" t="s">
        <v>27</v>
      </c>
      <c r="C1" s="363" t="s">
        <v>200</v>
      </c>
      <c r="D1" s="363" t="s">
        <v>32</v>
      </c>
      <c r="E1" s="377" t="s">
        <v>172</v>
      </c>
      <c r="F1" s="375" t="s">
        <v>189</v>
      </c>
      <c r="G1" s="378" t="s">
        <v>190</v>
      </c>
      <c r="H1" s="380" t="s">
        <v>191</v>
      </c>
      <c r="I1" s="380" t="s">
        <v>192</v>
      </c>
      <c r="J1" s="381" t="s">
        <v>193</v>
      </c>
      <c r="K1" s="381" t="s">
        <v>296</v>
      </c>
      <c r="L1" s="384" t="s">
        <v>295</v>
      </c>
      <c r="M1" s="365" t="s">
        <v>194</v>
      </c>
      <c r="N1" s="367" t="s">
        <v>195</v>
      </c>
      <c r="O1" s="369" t="s">
        <v>192</v>
      </c>
      <c r="P1" s="368" t="s">
        <v>193</v>
      </c>
      <c r="Q1" s="223"/>
      <c r="R1" s="224"/>
      <c r="S1" s="368" t="s">
        <v>294</v>
      </c>
      <c r="T1" s="386" t="s">
        <v>295</v>
      </c>
      <c r="U1" s="371" t="s">
        <v>196</v>
      </c>
      <c r="V1" s="373" t="s">
        <v>197</v>
      </c>
      <c r="W1" s="373" t="s">
        <v>192</v>
      </c>
      <c r="X1" s="388" t="s">
        <v>193</v>
      </c>
      <c r="Y1" s="374" t="s">
        <v>294</v>
      </c>
      <c r="Z1" s="382" t="s">
        <v>295</v>
      </c>
      <c r="AA1" s="359" t="s">
        <v>165</v>
      </c>
      <c r="AB1" s="361" t="s">
        <v>170</v>
      </c>
    </row>
    <row r="2" spans="1:28" s="50" customFormat="1" ht="24.95" customHeight="1" x14ac:dyDescent="0.25">
      <c r="A2" s="364"/>
      <c r="B2" s="49" t="s">
        <v>30</v>
      </c>
      <c r="C2" s="364"/>
      <c r="D2" s="364"/>
      <c r="E2" s="377"/>
      <c r="F2" s="376"/>
      <c r="G2" s="379"/>
      <c r="H2" s="381"/>
      <c r="I2" s="381"/>
      <c r="J2" s="381"/>
      <c r="K2" s="381"/>
      <c r="L2" s="385"/>
      <c r="M2" s="366"/>
      <c r="N2" s="368" t="s">
        <v>33</v>
      </c>
      <c r="O2" s="370"/>
      <c r="P2" s="368"/>
      <c r="Q2" s="225" t="s">
        <v>165</v>
      </c>
      <c r="R2" s="226" t="s">
        <v>166</v>
      </c>
      <c r="S2" s="368"/>
      <c r="T2" s="387"/>
      <c r="U2" s="372"/>
      <c r="V2" s="374"/>
      <c r="W2" s="374"/>
      <c r="X2" s="389"/>
      <c r="Y2" s="374"/>
      <c r="Z2" s="383"/>
      <c r="AA2" s="360"/>
      <c r="AB2" s="362"/>
    </row>
    <row r="3" spans="1:28" s="56" customFormat="1" ht="24.95" customHeight="1" x14ac:dyDescent="0.25">
      <c r="A3" s="123" t="s">
        <v>383</v>
      </c>
      <c r="B3" s="124" t="s">
        <v>384</v>
      </c>
      <c r="C3" s="124" t="s">
        <v>374</v>
      </c>
      <c r="D3" s="124" t="s">
        <v>380</v>
      </c>
      <c r="E3" s="124">
        <v>1</v>
      </c>
      <c r="F3" s="269">
        <v>40000</v>
      </c>
      <c r="G3" s="270">
        <v>40000</v>
      </c>
      <c r="H3" s="273">
        <v>40000</v>
      </c>
      <c r="I3" s="232">
        <f t="shared" ref="I3:I8" si="0">(H3/0.75)-H3</f>
        <v>13333.333333333336</v>
      </c>
      <c r="J3" s="271">
        <v>10000</v>
      </c>
      <c r="K3" s="271">
        <v>0</v>
      </c>
      <c r="L3" s="194">
        <f>SUM(K3/G3)</f>
        <v>0</v>
      </c>
      <c r="M3" s="270">
        <v>40000</v>
      </c>
      <c r="N3" s="273">
        <v>40000</v>
      </c>
      <c r="O3" s="232">
        <f>(N3/0.75)-N3</f>
        <v>13333.333333333336</v>
      </c>
      <c r="P3" s="271">
        <v>10000</v>
      </c>
      <c r="Q3" s="304"/>
      <c r="R3" s="124"/>
      <c r="S3" s="271">
        <v>0</v>
      </c>
      <c r="T3" s="194">
        <v>0</v>
      </c>
      <c r="U3" s="270">
        <v>40000</v>
      </c>
      <c r="V3" s="273">
        <v>40000</v>
      </c>
      <c r="W3" s="232">
        <f>(V3/0.75)-V3</f>
        <v>13333.333333333336</v>
      </c>
      <c r="X3" s="271">
        <v>10000</v>
      </c>
      <c r="Y3" s="271">
        <v>0</v>
      </c>
      <c r="Z3" s="194">
        <v>0</v>
      </c>
      <c r="AA3" s="230" t="s">
        <v>386</v>
      </c>
      <c r="AB3" s="237" t="s">
        <v>385</v>
      </c>
    </row>
    <row r="4" spans="1:28" s="56" customFormat="1" ht="24.95" customHeight="1" x14ac:dyDescent="0.25">
      <c r="A4" s="123" t="s">
        <v>378</v>
      </c>
      <c r="B4" s="124" t="s">
        <v>379</v>
      </c>
      <c r="C4" s="124" t="s">
        <v>374</v>
      </c>
      <c r="D4" s="124" t="s">
        <v>380</v>
      </c>
      <c r="E4" s="124">
        <v>1</v>
      </c>
      <c r="F4" s="269">
        <v>40000</v>
      </c>
      <c r="G4" s="270">
        <v>40000</v>
      </c>
      <c r="H4" s="273">
        <v>40000</v>
      </c>
      <c r="I4" s="232">
        <f t="shared" si="0"/>
        <v>13333.333333333336</v>
      </c>
      <c r="J4" s="271">
        <v>20227</v>
      </c>
      <c r="K4" s="271">
        <v>0</v>
      </c>
      <c r="L4" s="194">
        <f>SUM(K4/G4)</f>
        <v>0</v>
      </c>
      <c r="M4" s="270">
        <v>40000</v>
      </c>
      <c r="N4" s="273">
        <v>40000</v>
      </c>
      <c r="O4" s="232">
        <f>(N4/0.75)-N4</f>
        <v>13333.333333333336</v>
      </c>
      <c r="P4" s="271">
        <v>20227</v>
      </c>
      <c r="Q4" s="271">
        <v>0</v>
      </c>
      <c r="R4" s="124"/>
      <c r="S4" s="271">
        <v>0</v>
      </c>
      <c r="T4" s="194">
        <f>SUM(S4/O4)</f>
        <v>0</v>
      </c>
      <c r="U4" s="270">
        <v>40000</v>
      </c>
      <c r="V4" s="273">
        <v>40000</v>
      </c>
      <c r="W4" s="232">
        <f>(V4/0.75)-V4</f>
        <v>13333.333333333336</v>
      </c>
      <c r="X4" s="271">
        <v>20227</v>
      </c>
      <c r="Y4" s="271">
        <v>0</v>
      </c>
      <c r="Z4" s="194">
        <f t="shared" ref="Z4" si="1">SUM(Y4/U4)</f>
        <v>0</v>
      </c>
      <c r="AA4" s="230" t="s">
        <v>381</v>
      </c>
      <c r="AB4" s="237" t="s">
        <v>382</v>
      </c>
    </row>
    <row r="5" spans="1:28" s="56" customFormat="1" ht="24.95" customHeight="1" x14ac:dyDescent="0.25">
      <c r="A5" s="123" t="s">
        <v>372</v>
      </c>
      <c r="B5" s="124" t="s">
        <v>373</v>
      </c>
      <c r="C5" s="124" t="s">
        <v>374</v>
      </c>
      <c r="D5" s="124" t="s">
        <v>375</v>
      </c>
      <c r="E5" s="124">
        <v>1.34</v>
      </c>
      <c r="F5" s="269">
        <v>40000</v>
      </c>
      <c r="G5" s="270">
        <v>36128.339999999997</v>
      </c>
      <c r="H5" s="271">
        <v>36128.339999999997</v>
      </c>
      <c r="I5" s="232">
        <f t="shared" si="0"/>
        <v>12042.779999999999</v>
      </c>
      <c r="J5" s="271">
        <v>15750</v>
      </c>
      <c r="K5" s="271">
        <v>0</v>
      </c>
      <c r="L5" s="194">
        <f t="shared" ref="L5" si="2">SUM(K5/G5)</f>
        <v>0</v>
      </c>
      <c r="M5" s="272">
        <v>33228.339999999997</v>
      </c>
      <c r="N5" s="273">
        <v>33228.339999999997</v>
      </c>
      <c r="O5" s="232">
        <f>(N5/0.75)-N5</f>
        <v>11076.113333333335</v>
      </c>
      <c r="P5" s="271">
        <v>11394</v>
      </c>
      <c r="Q5" s="124"/>
      <c r="R5" s="124"/>
      <c r="S5" s="271">
        <v>0</v>
      </c>
      <c r="T5" s="194">
        <f t="shared" ref="T5" si="3">SUM(S5/O5)</f>
        <v>0</v>
      </c>
      <c r="U5" s="272">
        <v>34228.339999999997</v>
      </c>
      <c r="V5" s="273">
        <v>34228.339999999997</v>
      </c>
      <c r="W5" s="232">
        <f>(V5/0.75)-V5</f>
        <v>11409.446666666663</v>
      </c>
      <c r="X5" s="271">
        <v>11394</v>
      </c>
      <c r="Y5" s="271">
        <v>0</v>
      </c>
      <c r="Z5" s="194">
        <f t="shared" ref="Z5" si="4">SUM(Y5/U5)</f>
        <v>0</v>
      </c>
      <c r="AA5" s="230" t="s">
        <v>376</v>
      </c>
      <c r="AB5" s="237" t="s">
        <v>377</v>
      </c>
    </row>
    <row r="6" spans="1:28" s="21" customFormat="1" ht="24.95" customHeight="1" x14ac:dyDescent="0.25">
      <c r="A6" s="52" t="s">
        <v>234</v>
      </c>
      <c r="B6" s="16" t="s">
        <v>153</v>
      </c>
      <c r="C6" s="16" t="s">
        <v>72</v>
      </c>
      <c r="D6" s="16" t="s">
        <v>11</v>
      </c>
      <c r="E6" s="16">
        <v>1</v>
      </c>
      <c r="F6" s="141">
        <v>42083</v>
      </c>
      <c r="G6" s="143">
        <v>42073</v>
      </c>
      <c r="H6" s="27">
        <v>42073</v>
      </c>
      <c r="I6" s="27">
        <f t="shared" si="0"/>
        <v>14024.333333333336</v>
      </c>
      <c r="J6" s="27">
        <v>53731</v>
      </c>
      <c r="K6" s="27">
        <v>0</v>
      </c>
      <c r="L6" s="177">
        <f t="shared" ref="L6:L19" si="5">SUM(K6/G6)</f>
        <v>0</v>
      </c>
      <c r="M6" s="143">
        <v>42073</v>
      </c>
      <c r="N6" s="27">
        <v>42073</v>
      </c>
      <c r="O6" s="27">
        <f>(N6/0.75)-N6</f>
        <v>14024.333333333336</v>
      </c>
      <c r="P6" s="27">
        <v>53731</v>
      </c>
      <c r="Q6" s="145"/>
      <c r="R6" s="115"/>
      <c r="S6" s="27">
        <v>0</v>
      </c>
      <c r="T6" s="177">
        <f>SUM(S6/O6)</f>
        <v>0</v>
      </c>
      <c r="U6" s="143">
        <v>42073</v>
      </c>
      <c r="V6" s="27">
        <v>42073</v>
      </c>
      <c r="W6" s="27">
        <f>(V6/0.75)-V6</f>
        <v>14024.333333333336</v>
      </c>
      <c r="X6" s="27">
        <v>53731</v>
      </c>
      <c r="Y6" s="27">
        <v>0</v>
      </c>
      <c r="Z6" s="177">
        <f t="shared" ref="Z6:Z19" si="6">SUM(Y6/U6)</f>
        <v>0</v>
      </c>
      <c r="AA6" s="221" t="s">
        <v>298</v>
      </c>
      <c r="AB6" s="233" t="s">
        <v>306</v>
      </c>
    </row>
    <row r="7" spans="1:28" s="50" customFormat="1" ht="28.5" customHeight="1" x14ac:dyDescent="0.25">
      <c r="A7" s="52" t="s">
        <v>227</v>
      </c>
      <c r="B7" s="16" t="s">
        <v>160</v>
      </c>
      <c r="C7" s="16" t="s">
        <v>72</v>
      </c>
      <c r="D7" s="16" t="s">
        <v>297</v>
      </c>
      <c r="E7" s="16"/>
      <c r="F7" s="131">
        <v>30740</v>
      </c>
      <c r="G7" s="143">
        <v>30740</v>
      </c>
      <c r="H7" s="27">
        <v>30740</v>
      </c>
      <c r="I7" s="27">
        <f t="shared" si="0"/>
        <v>10246.666666666664</v>
      </c>
      <c r="J7" s="27">
        <v>10247</v>
      </c>
      <c r="K7" s="27">
        <v>0</v>
      </c>
      <c r="L7" s="177">
        <f t="shared" si="5"/>
        <v>0</v>
      </c>
      <c r="M7" s="143">
        <v>0</v>
      </c>
      <c r="N7" s="27">
        <v>0</v>
      </c>
      <c r="O7" s="27">
        <f t="shared" ref="O7:O22" si="7">(N7/0.75)-N7</f>
        <v>0</v>
      </c>
      <c r="P7" s="303">
        <v>0</v>
      </c>
      <c r="Q7" s="145"/>
      <c r="R7" s="115"/>
      <c r="S7" s="27">
        <v>0</v>
      </c>
      <c r="T7" s="177">
        <v>0</v>
      </c>
      <c r="U7" s="143">
        <v>30740</v>
      </c>
      <c r="V7" s="27">
        <v>30740</v>
      </c>
      <c r="W7" s="27">
        <v>10247</v>
      </c>
      <c r="X7" s="222">
        <v>10247</v>
      </c>
      <c r="Y7" s="27">
        <v>0</v>
      </c>
      <c r="Z7" s="177">
        <f t="shared" si="6"/>
        <v>0</v>
      </c>
      <c r="AA7" s="221" t="s">
        <v>246</v>
      </c>
      <c r="AB7" s="234"/>
    </row>
    <row r="8" spans="1:28" s="50" customFormat="1" ht="24.95" customHeight="1" x14ac:dyDescent="0.25">
      <c r="A8" s="52" t="s">
        <v>231</v>
      </c>
      <c r="B8" s="16" t="s">
        <v>113</v>
      </c>
      <c r="C8" s="16" t="s">
        <v>1</v>
      </c>
      <c r="D8" s="16" t="s">
        <v>114</v>
      </c>
      <c r="E8" s="16">
        <v>0</v>
      </c>
      <c r="F8" s="142">
        <v>36565</v>
      </c>
      <c r="G8" s="144">
        <v>36565</v>
      </c>
      <c r="H8" s="53">
        <v>36565</v>
      </c>
      <c r="I8" s="27">
        <f t="shared" si="0"/>
        <v>12188.333333333336</v>
      </c>
      <c r="J8" s="53">
        <v>12188</v>
      </c>
      <c r="K8" s="53">
        <v>0</v>
      </c>
      <c r="L8" s="177">
        <f t="shared" si="5"/>
        <v>0</v>
      </c>
      <c r="M8" s="144">
        <v>36565</v>
      </c>
      <c r="N8" s="53">
        <v>36565</v>
      </c>
      <c r="O8" s="27">
        <f>(N8/0.75)-N8</f>
        <v>12188.333333333336</v>
      </c>
      <c r="P8" s="53">
        <v>12188</v>
      </c>
      <c r="Q8" s="53">
        <v>0</v>
      </c>
      <c r="R8" s="115"/>
      <c r="S8" s="53">
        <v>0</v>
      </c>
      <c r="T8" s="177">
        <f t="shared" ref="T8:T19" si="8">SUM(S8/O8)</f>
        <v>0</v>
      </c>
      <c r="U8" s="144">
        <v>36565</v>
      </c>
      <c r="V8" s="53">
        <v>36565</v>
      </c>
      <c r="W8" s="27">
        <f>(V8/0.75)-V8</f>
        <v>12188.333333333336</v>
      </c>
      <c r="X8" s="53">
        <v>12188</v>
      </c>
      <c r="Y8" s="53">
        <v>0</v>
      </c>
      <c r="Z8" s="177">
        <f t="shared" si="6"/>
        <v>0</v>
      </c>
      <c r="AA8" s="221" t="s">
        <v>314</v>
      </c>
      <c r="AB8" s="234" t="s">
        <v>302</v>
      </c>
    </row>
    <row r="9" spans="1:28" s="50" customFormat="1" ht="24.95" customHeight="1" x14ac:dyDescent="0.25">
      <c r="A9" s="52" t="s">
        <v>228</v>
      </c>
      <c r="B9" s="16" t="s">
        <v>0</v>
      </c>
      <c r="C9" s="16" t="s">
        <v>1</v>
      </c>
      <c r="D9" s="16" t="s">
        <v>132</v>
      </c>
      <c r="E9" s="16">
        <v>0.14000000000000001</v>
      </c>
      <c r="F9" s="141">
        <v>15243</v>
      </c>
      <c r="G9" s="144">
        <v>15234</v>
      </c>
      <c r="H9" s="53">
        <v>15234</v>
      </c>
      <c r="I9" s="27">
        <f t="shared" ref="I9:I22" si="9">(H9/0.75)-H9</f>
        <v>5078</v>
      </c>
      <c r="J9" s="27">
        <v>6974</v>
      </c>
      <c r="K9" s="27">
        <v>0</v>
      </c>
      <c r="L9" s="177">
        <f t="shared" si="5"/>
        <v>0</v>
      </c>
      <c r="M9" s="144">
        <v>15234</v>
      </c>
      <c r="N9" s="53">
        <v>15234</v>
      </c>
      <c r="O9" s="27">
        <f t="shared" si="7"/>
        <v>5078</v>
      </c>
      <c r="P9" s="27">
        <v>6974</v>
      </c>
      <c r="Q9" s="145"/>
      <c r="R9" s="115"/>
      <c r="S9" s="27">
        <v>0</v>
      </c>
      <c r="T9" s="177">
        <f t="shared" si="8"/>
        <v>0</v>
      </c>
      <c r="U9" s="144">
        <v>15234</v>
      </c>
      <c r="V9" s="53">
        <v>15234</v>
      </c>
      <c r="W9" s="27">
        <f t="shared" ref="W9:W20" si="10">(V9/0.75)-V9</f>
        <v>5078</v>
      </c>
      <c r="X9" s="27">
        <v>6974</v>
      </c>
      <c r="Y9" s="27">
        <v>0</v>
      </c>
      <c r="Z9" s="177">
        <f t="shared" si="6"/>
        <v>0</v>
      </c>
      <c r="AA9" s="221" t="s">
        <v>342</v>
      </c>
      <c r="AB9" s="234" t="s">
        <v>347</v>
      </c>
    </row>
    <row r="10" spans="1:28" s="21" customFormat="1" ht="24.95" customHeight="1" x14ac:dyDescent="0.25">
      <c r="A10" s="52" t="s">
        <v>235</v>
      </c>
      <c r="B10" s="16" t="s">
        <v>2</v>
      </c>
      <c r="C10" s="16" t="s">
        <v>3</v>
      </c>
      <c r="D10" s="16" t="s">
        <v>11</v>
      </c>
      <c r="E10" s="16">
        <v>1</v>
      </c>
      <c r="F10" s="141">
        <v>24885</v>
      </c>
      <c r="G10" s="143">
        <v>24882</v>
      </c>
      <c r="H10" s="27">
        <v>24882</v>
      </c>
      <c r="I10" s="27">
        <f t="shared" ref="I10:I19" si="11">(H10/0.75)-H10</f>
        <v>8294</v>
      </c>
      <c r="J10" s="27">
        <v>22023</v>
      </c>
      <c r="K10" s="27">
        <v>0</v>
      </c>
      <c r="L10" s="177">
        <f t="shared" si="5"/>
        <v>0</v>
      </c>
      <c r="M10" s="143">
        <v>24882</v>
      </c>
      <c r="N10" s="27">
        <v>24882</v>
      </c>
      <c r="O10" s="27">
        <f t="shared" ref="O10:O19" si="12">(N10/0.75)-N10</f>
        <v>8294</v>
      </c>
      <c r="P10" s="27">
        <v>22023</v>
      </c>
      <c r="Q10" s="145"/>
      <c r="R10" s="115"/>
      <c r="S10" s="27">
        <v>0</v>
      </c>
      <c r="T10" s="177">
        <f t="shared" si="8"/>
        <v>0</v>
      </c>
      <c r="U10" s="143">
        <v>24882</v>
      </c>
      <c r="V10" s="27">
        <v>24882</v>
      </c>
      <c r="W10" s="27">
        <f t="shared" ref="W10:W19" si="13">(V10/0.75)-V10</f>
        <v>8294</v>
      </c>
      <c r="X10" s="27">
        <v>22023</v>
      </c>
      <c r="Y10" s="27">
        <v>0</v>
      </c>
      <c r="Z10" s="177">
        <f t="shared" si="6"/>
        <v>0</v>
      </c>
      <c r="AA10" s="221" t="s">
        <v>332</v>
      </c>
      <c r="AB10" s="234" t="s">
        <v>333</v>
      </c>
    </row>
    <row r="11" spans="1:28" s="21" customFormat="1" ht="24.95" customHeight="1" x14ac:dyDescent="0.25">
      <c r="A11" s="52" t="s">
        <v>179</v>
      </c>
      <c r="B11" s="16" t="s">
        <v>7</v>
      </c>
      <c r="C11" s="16" t="s">
        <v>8</v>
      </c>
      <c r="D11" s="16" t="s">
        <v>12</v>
      </c>
      <c r="E11" s="16">
        <v>1</v>
      </c>
      <c r="F11" s="141">
        <v>43851</v>
      </c>
      <c r="G11" s="143">
        <v>42920</v>
      </c>
      <c r="H11" s="27">
        <v>42920</v>
      </c>
      <c r="I11" s="27">
        <f t="shared" si="11"/>
        <v>14306.666666666664</v>
      </c>
      <c r="J11" s="27">
        <v>19260</v>
      </c>
      <c r="K11" s="27">
        <v>0</v>
      </c>
      <c r="L11" s="177">
        <f t="shared" si="5"/>
        <v>0</v>
      </c>
      <c r="M11" s="143">
        <v>42920</v>
      </c>
      <c r="N11" s="27">
        <v>42920</v>
      </c>
      <c r="O11" s="27">
        <f t="shared" si="12"/>
        <v>14306.666666666664</v>
      </c>
      <c r="P11" s="27">
        <v>19260</v>
      </c>
      <c r="Q11" s="145"/>
      <c r="R11" s="115"/>
      <c r="S11" s="27">
        <v>0</v>
      </c>
      <c r="T11" s="177">
        <f t="shared" si="8"/>
        <v>0</v>
      </c>
      <c r="U11" s="143">
        <v>42920</v>
      </c>
      <c r="V11" s="27">
        <v>42920</v>
      </c>
      <c r="W11" s="27">
        <f t="shared" si="13"/>
        <v>14306.666666666664</v>
      </c>
      <c r="X11" s="27">
        <v>19260</v>
      </c>
      <c r="Y11" s="27">
        <v>0</v>
      </c>
      <c r="Z11" s="177">
        <f t="shared" si="6"/>
        <v>0</v>
      </c>
      <c r="AA11" s="221" t="s">
        <v>298</v>
      </c>
      <c r="AB11" s="233" t="s">
        <v>307</v>
      </c>
    </row>
    <row r="12" spans="1:28" s="50" customFormat="1" ht="24.95" customHeight="1" x14ac:dyDescent="0.25">
      <c r="A12" s="52" t="s">
        <v>232</v>
      </c>
      <c r="B12" s="16" t="s">
        <v>4</v>
      </c>
      <c r="C12" s="16" t="s">
        <v>5</v>
      </c>
      <c r="D12" s="16" t="s">
        <v>121</v>
      </c>
      <c r="E12" s="16">
        <v>0.63</v>
      </c>
      <c r="F12" s="141">
        <v>31783</v>
      </c>
      <c r="G12" s="143">
        <v>31783</v>
      </c>
      <c r="H12" s="27">
        <v>31783</v>
      </c>
      <c r="I12" s="27">
        <f t="shared" si="11"/>
        <v>10594.333333333336</v>
      </c>
      <c r="J12" s="27">
        <v>10594</v>
      </c>
      <c r="K12" s="27">
        <v>0</v>
      </c>
      <c r="L12" s="177">
        <f t="shared" si="5"/>
        <v>0</v>
      </c>
      <c r="M12" s="143">
        <v>31783</v>
      </c>
      <c r="N12" s="27">
        <v>31783</v>
      </c>
      <c r="O12" s="27">
        <f t="shared" si="12"/>
        <v>10594.333333333336</v>
      </c>
      <c r="P12" s="27">
        <v>10594</v>
      </c>
      <c r="Q12" s="27">
        <v>10594</v>
      </c>
      <c r="R12" s="115"/>
      <c r="S12" s="27">
        <v>0</v>
      </c>
      <c r="T12" s="177">
        <f t="shared" si="8"/>
        <v>0</v>
      </c>
      <c r="U12" s="143">
        <v>31783</v>
      </c>
      <c r="V12" s="27">
        <v>31783</v>
      </c>
      <c r="W12" s="27">
        <f t="shared" si="13"/>
        <v>10594.333333333336</v>
      </c>
      <c r="X12" s="27">
        <v>10594</v>
      </c>
      <c r="Y12" s="27">
        <v>0</v>
      </c>
      <c r="Z12" s="177">
        <f t="shared" si="6"/>
        <v>0</v>
      </c>
      <c r="AA12" s="221" t="s">
        <v>342</v>
      </c>
      <c r="AB12" s="234" t="s">
        <v>348</v>
      </c>
    </row>
    <row r="13" spans="1:28" s="21" customFormat="1" ht="24.95" customHeight="1" x14ac:dyDescent="0.25">
      <c r="A13" s="52" t="s">
        <v>236</v>
      </c>
      <c r="B13" s="16" t="s">
        <v>6</v>
      </c>
      <c r="C13" s="16" t="s">
        <v>5</v>
      </c>
      <c r="D13" s="16" t="s">
        <v>147</v>
      </c>
      <c r="E13" s="16">
        <v>0.94</v>
      </c>
      <c r="F13" s="141">
        <v>35390</v>
      </c>
      <c r="G13" s="143">
        <v>35390</v>
      </c>
      <c r="H13" s="27">
        <v>35390</v>
      </c>
      <c r="I13" s="27">
        <f t="shared" si="11"/>
        <v>11796.666666666664</v>
      </c>
      <c r="J13" s="27">
        <v>13497</v>
      </c>
      <c r="K13" s="27">
        <v>0</v>
      </c>
      <c r="L13" s="177">
        <f t="shared" si="5"/>
        <v>0</v>
      </c>
      <c r="M13" s="143">
        <v>35390</v>
      </c>
      <c r="N13" s="27">
        <v>35390</v>
      </c>
      <c r="O13" s="27">
        <f t="shared" si="12"/>
        <v>11796.666666666664</v>
      </c>
      <c r="P13" s="27">
        <v>13497</v>
      </c>
      <c r="Q13" s="27">
        <v>0</v>
      </c>
      <c r="R13" s="115"/>
      <c r="S13" s="27">
        <v>0</v>
      </c>
      <c r="T13" s="177">
        <f t="shared" si="8"/>
        <v>0</v>
      </c>
      <c r="U13" s="143">
        <v>35390</v>
      </c>
      <c r="V13" s="27">
        <v>35390</v>
      </c>
      <c r="W13" s="27">
        <f t="shared" si="13"/>
        <v>11796.666666666664</v>
      </c>
      <c r="X13" s="27">
        <v>13497</v>
      </c>
      <c r="Y13" s="27">
        <v>0</v>
      </c>
      <c r="Z13" s="177">
        <f t="shared" si="6"/>
        <v>0</v>
      </c>
      <c r="AA13" s="221" t="s">
        <v>332</v>
      </c>
      <c r="AB13" s="234" t="s">
        <v>337</v>
      </c>
    </row>
    <row r="14" spans="1:28" s="21" customFormat="1" ht="24.95" customHeight="1" x14ac:dyDescent="0.25">
      <c r="A14" s="52" t="s">
        <v>237</v>
      </c>
      <c r="B14" s="16" t="s">
        <v>9</v>
      </c>
      <c r="C14" s="16" t="s">
        <v>5</v>
      </c>
      <c r="D14" s="16" t="s">
        <v>137</v>
      </c>
      <c r="E14" s="16">
        <v>0.73</v>
      </c>
      <c r="F14" s="141">
        <v>27811</v>
      </c>
      <c r="G14" s="143">
        <v>27811</v>
      </c>
      <c r="H14" s="27">
        <v>27811</v>
      </c>
      <c r="I14" s="27">
        <f t="shared" si="11"/>
        <v>9270.3333333333358</v>
      </c>
      <c r="J14" s="27">
        <v>14000</v>
      </c>
      <c r="K14" s="27">
        <v>0</v>
      </c>
      <c r="L14" s="177">
        <f t="shared" si="5"/>
        <v>0</v>
      </c>
      <c r="M14" s="143">
        <v>27811</v>
      </c>
      <c r="N14" s="27">
        <v>27811</v>
      </c>
      <c r="O14" s="27">
        <f t="shared" si="12"/>
        <v>9270.3333333333358</v>
      </c>
      <c r="P14" s="27">
        <v>14000</v>
      </c>
      <c r="Q14" s="27">
        <v>0</v>
      </c>
      <c r="R14" s="147"/>
      <c r="S14" s="27">
        <v>0</v>
      </c>
      <c r="T14" s="177">
        <f t="shared" si="8"/>
        <v>0</v>
      </c>
      <c r="U14" s="143">
        <v>27811</v>
      </c>
      <c r="V14" s="27">
        <v>27811</v>
      </c>
      <c r="W14" s="27">
        <f t="shared" si="13"/>
        <v>9270.3333333333358</v>
      </c>
      <c r="X14" s="27">
        <v>14000</v>
      </c>
      <c r="Y14" s="27">
        <v>0</v>
      </c>
      <c r="Z14" s="177">
        <f t="shared" si="6"/>
        <v>0</v>
      </c>
      <c r="AA14" s="221" t="s">
        <v>332</v>
      </c>
      <c r="AB14" s="234" t="s">
        <v>333</v>
      </c>
    </row>
    <row r="15" spans="1:28" s="21" customFormat="1" ht="24.95" customHeight="1" x14ac:dyDescent="0.25">
      <c r="A15" s="52" t="s">
        <v>238</v>
      </c>
      <c r="B15" s="16" t="s">
        <v>10</v>
      </c>
      <c r="C15" s="16" t="s">
        <v>5</v>
      </c>
      <c r="D15" s="16" t="s">
        <v>11</v>
      </c>
      <c r="E15" s="16">
        <v>1</v>
      </c>
      <c r="F15" s="141">
        <v>36056</v>
      </c>
      <c r="G15" s="143">
        <v>36056</v>
      </c>
      <c r="H15" s="27">
        <v>36056</v>
      </c>
      <c r="I15" s="27">
        <f t="shared" si="11"/>
        <v>12018.666666666664</v>
      </c>
      <c r="J15" s="27">
        <v>12019</v>
      </c>
      <c r="K15" s="27">
        <v>0</v>
      </c>
      <c r="L15" s="177">
        <f t="shared" si="5"/>
        <v>0</v>
      </c>
      <c r="M15" s="143">
        <v>36056</v>
      </c>
      <c r="N15" s="27">
        <v>36056</v>
      </c>
      <c r="O15" s="27">
        <f t="shared" si="12"/>
        <v>12018.666666666664</v>
      </c>
      <c r="P15" s="27">
        <v>12019</v>
      </c>
      <c r="Q15" s="27">
        <v>0</v>
      </c>
      <c r="R15" s="147"/>
      <c r="S15" s="27">
        <v>0</v>
      </c>
      <c r="T15" s="177">
        <f t="shared" si="8"/>
        <v>0</v>
      </c>
      <c r="U15" s="143">
        <v>36056</v>
      </c>
      <c r="V15" s="27">
        <v>36056</v>
      </c>
      <c r="W15" s="27">
        <f t="shared" si="13"/>
        <v>12018.666666666664</v>
      </c>
      <c r="X15" s="27">
        <v>12019</v>
      </c>
      <c r="Y15" s="27">
        <v>0</v>
      </c>
      <c r="Z15" s="177">
        <f t="shared" si="6"/>
        <v>0</v>
      </c>
      <c r="AA15" s="221" t="s">
        <v>332</v>
      </c>
      <c r="AB15" s="234" t="s">
        <v>333</v>
      </c>
    </row>
    <row r="16" spans="1:28" s="21" customFormat="1" ht="24.95" customHeight="1" x14ac:dyDescent="0.25">
      <c r="A16" s="52" t="s">
        <v>239</v>
      </c>
      <c r="B16" s="16" t="s">
        <v>13</v>
      </c>
      <c r="C16" s="16" t="s">
        <v>8</v>
      </c>
      <c r="D16" s="16" t="s">
        <v>11</v>
      </c>
      <c r="E16" s="16">
        <v>1</v>
      </c>
      <c r="F16" s="141">
        <v>27554</v>
      </c>
      <c r="G16" s="143">
        <v>27544</v>
      </c>
      <c r="H16" s="27">
        <v>27544</v>
      </c>
      <c r="I16" s="27">
        <f t="shared" si="11"/>
        <v>9181.3333333333358</v>
      </c>
      <c r="J16" s="27">
        <v>18684</v>
      </c>
      <c r="K16" s="27">
        <v>0</v>
      </c>
      <c r="L16" s="177">
        <f t="shared" si="5"/>
        <v>0</v>
      </c>
      <c r="M16" s="143">
        <v>27544</v>
      </c>
      <c r="N16" s="27">
        <v>27544</v>
      </c>
      <c r="O16" s="27">
        <f t="shared" si="12"/>
        <v>9181.3333333333358</v>
      </c>
      <c r="P16" s="27">
        <v>18684</v>
      </c>
      <c r="Q16" s="27">
        <v>0</v>
      </c>
      <c r="R16" s="147"/>
      <c r="S16" s="27">
        <v>0</v>
      </c>
      <c r="T16" s="177">
        <f t="shared" si="8"/>
        <v>0</v>
      </c>
      <c r="U16" s="143">
        <v>27544</v>
      </c>
      <c r="V16" s="27">
        <v>27544</v>
      </c>
      <c r="W16" s="27">
        <f t="shared" si="13"/>
        <v>9181.3333333333358</v>
      </c>
      <c r="X16" s="27">
        <v>18684</v>
      </c>
      <c r="Y16" s="27">
        <v>0</v>
      </c>
      <c r="Z16" s="177">
        <f t="shared" si="6"/>
        <v>0</v>
      </c>
      <c r="AA16" s="221" t="s">
        <v>332</v>
      </c>
      <c r="AB16" s="234" t="s">
        <v>340</v>
      </c>
    </row>
    <row r="17" spans="1:28" s="21" customFormat="1" ht="24.95" customHeight="1" x14ac:dyDescent="0.25">
      <c r="A17" s="52" t="s">
        <v>240</v>
      </c>
      <c r="B17" s="16" t="s">
        <v>14</v>
      </c>
      <c r="C17" s="16" t="s">
        <v>5</v>
      </c>
      <c r="D17" s="16" t="s">
        <v>15</v>
      </c>
      <c r="E17" s="16">
        <v>1</v>
      </c>
      <c r="F17" s="141">
        <v>31000</v>
      </c>
      <c r="G17" s="143">
        <v>31000</v>
      </c>
      <c r="H17" s="27">
        <v>31000</v>
      </c>
      <c r="I17" s="27">
        <f t="shared" si="11"/>
        <v>10333.333333333336</v>
      </c>
      <c r="J17" s="27">
        <v>17704</v>
      </c>
      <c r="K17" s="27">
        <v>0</v>
      </c>
      <c r="L17" s="177">
        <f t="shared" si="5"/>
        <v>0</v>
      </c>
      <c r="M17" s="143">
        <v>31000</v>
      </c>
      <c r="N17" s="27">
        <v>31000</v>
      </c>
      <c r="O17" s="27">
        <f t="shared" si="12"/>
        <v>10333.333333333336</v>
      </c>
      <c r="P17" s="27">
        <v>17704</v>
      </c>
      <c r="Q17" s="27">
        <v>0</v>
      </c>
      <c r="R17" s="147"/>
      <c r="S17" s="27">
        <v>0</v>
      </c>
      <c r="T17" s="177">
        <f t="shared" si="8"/>
        <v>0</v>
      </c>
      <c r="U17" s="143">
        <v>31000</v>
      </c>
      <c r="V17" s="27">
        <v>31000</v>
      </c>
      <c r="W17" s="27">
        <f t="shared" si="13"/>
        <v>10333.333333333336</v>
      </c>
      <c r="X17" s="27">
        <v>17704</v>
      </c>
      <c r="Y17" s="27">
        <v>0</v>
      </c>
      <c r="Z17" s="177">
        <f t="shared" si="6"/>
        <v>0</v>
      </c>
      <c r="AA17" s="221" t="s">
        <v>332</v>
      </c>
      <c r="AB17" s="234" t="s">
        <v>333</v>
      </c>
    </row>
    <row r="18" spans="1:28" s="21" customFormat="1" ht="24.95" customHeight="1" x14ac:dyDescent="0.25">
      <c r="A18" s="52" t="s">
        <v>241</v>
      </c>
      <c r="B18" s="16" t="s">
        <v>16</v>
      </c>
      <c r="C18" s="16" t="s">
        <v>5</v>
      </c>
      <c r="D18" s="16" t="s">
        <v>167</v>
      </c>
      <c r="E18" s="16">
        <v>1</v>
      </c>
      <c r="F18" s="141">
        <v>24950</v>
      </c>
      <c r="G18" s="143">
        <v>24950</v>
      </c>
      <c r="H18" s="27">
        <v>24950</v>
      </c>
      <c r="I18" s="27">
        <f t="shared" si="11"/>
        <v>8316.6666666666642</v>
      </c>
      <c r="J18" s="27">
        <v>16550</v>
      </c>
      <c r="K18" s="27">
        <v>0</v>
      </c>
      <c r="L18" s="177">
        <f t="shared" si="5"/>
        <v>0</v>
      </c>
      <c r="M18" s="143">
        <v>24950</v>
      </c>
      <c r="N18" s="27">
        <v>24590</v>
      </c>
      <c r="O18" s="27">
        <f t="shared" si="12"/>
        <v>8196.6666666666642</v>
      </c>
      <c r="P18" s="27">
        <v>16550</v>
      </c>
      <c r="Q18" s="27">
        <v>0</v>
      </c>
      <c r="R18" s="147"/>
      <c r="S18" s="27">
        <v>0</v>
      </c>
      <c r="T18" s="177">
        <f t="shared" si="8"/>
        <v>0</v>
      </c>
      <c r="U18" s="143">
        <v>24950</v>
      </c>
      <c r="V18" s="27">
        <v>24590</v>
      </c>
      <c r="W18" s="27">
        <f t="shared" si="13"/>
        <v>8196.6666666666642</v>
      </c>
      <c r="X18" s="27">
        <v>16550</v>
      </c>
      <c r="Y18" s="27">
        <v>0</v>
      </c>
      <c r="Z18" s="177">
        <f t="shared" si="6"/>
        <v>0</v>
      </c>
      <c r="AA18" s="221" t="s">
        <v>332</v>
      </c>
      <c r="AB18" s="234" t="s">
        <v>339</v>
      </c>
    </row>
    <row r="19" spans="1:28" s="21" customFormat="1" ht="24.95" customHeight="1" x14ac:dyDescent="0.25">
      <c r="A19" s="52" t="s">
        <v>242</v>
      </c>
      <c r="B19" s="16" t="s">
        <v>17</v>
      </c>
      <c r="C19" s="16" t="s">
        <v>5</v>
      </c>
      <c r="D19" s="16" t="s">
        <v>128</v>
      </c>
      <c r="E19" s="16">
        <v>1</v>
      </c>
      <c r="F19" s="141">
        <v>28193</v>
      </c>
      <c r="G19" s="143">
        <v>28139</v>
      </c>
      <c r="H19" s="27">
        <v>28193</v>
      </c>
      <c r="I19" s="27">
        <f t="shared" si="11"/>
        <v>9397.6666666666642</v>
      </c>
      <c r="J19" s="27">
        <v>7048</v>
      </c>
      <c r="K19" s="27">
        <v>0</v>
      </c>
      <c r="L19" s="177">
        <f t="shared" si="5"/>
        <v>0</v>
      </c>
      <c r="M19" s="143">
        <v>28139</v>
      </c>
      <c r="N19" s="27">
        <v>28193</v>
      </c>
      <c r="O19" s="27">
        <f t="shared" si="12"/>
        <v>9397.6666666666642</v>
      </c>
      <c r="P19" s="27">
        <v>7048</v>
      </c>
      <c r="Q19" s="27">
        <v>0</v>
      </c>
      <c r="R19" s="147"/>
      <c r="S19" s="27">
        <v>0</v>
      </c>
      <c r="T19" s="177">
        <f t="shared" si="8"/>
        <v>0</v>
      </c>
      <c r="U19" s="143">
        <v>28139</v>
      </c>
      <c r="V19" s="27">
        <v>28193</v>
      </c>
      <c r="W19" s="27">
        <f t="shared" si="13"/>
        <v>9397.6666666666642</v>
      </c>
      <c r="X19" s="27">
        <v>7048</v>
      </c>
      <c r="Y19" s="27">
        <v>0</v>
      </c>
      <c r="Z19" s="177">
        <f t="shared" si="6"/>
        <v>0</v>
      </c>
      <c r="AA19" s="221" t="s">
        <v>332</v>
      </c>
      <c r="AB19" s="234" t="s">
        <v>338</v>
      </c>
    </row>
    <row r="20" spans="1:28" s="50" customFormat="1" ht="24.95" customHeight="1" x14ac:dyDescent="0.25">
      <c r="A20" s="52" t="s">
        <v>229</v>
      </c>
      <c r="B20" s="16" t="s">
        <v>18</v>
      </c>
      <c r="C20" s="16" t="s">
        <v>8</v>
      </c>
      <c r="D20" s="16" t="s">
        <v>135</v>
      </c>
      <c r="E20" s="16">
        <v>0.75</v>
      </c>
      <c r="F20" s="141">
        <v>31787</v>
      </c>
      <c r="G20" s="143">
        <v>31787</v>
      </c>
      <c r="H20" s="27">
        <v>31787</v>
      </c>
      <c r="I20" s="27">
        <f t="shared" si="9"/>
        <v>10595.666666666664</v>
      </c>
      <c r="J20" s="27">
        <v>10596</v>
      </c>
      <c r="K20" s="27">
        <v>0</v>
      </c>
      <c r="L20" s="177">
        <f t="shared" ref="L20:L22" si="14">SUM(K20/G20)</f>
        <v>0</v>
      </c>
      <c r="M20" s="143">
        <v>31787</v>
      </c>
      <c r="N20" s="27">
        <v>31787</v>
      </c>
      <c r="O20" s="27">
        <f t="shared" si="7"/>
        <v>10595.666666666664</v>
      </c>
      <c r="P20" s="27">
        <v>10596</v>
      </c>
      <c r="Q20" s="146"/>
      <c r="R20" s="147"/>
      <c r="S20" s="27">
        <v>0</v>
      </c>
      <c r="T20" s="177">
        <f t="shared" ref="T20:T22" si="15">SUM(S20/O20)</f>
        <v>0</v>
      </c>
      <c r="U20" s="143">
        <v>31787</v>
      </c>
      <c r="V20" s="27">
        <v>31787</v>
      </c>
      <c r="W20" s="27">
        <f t="shared" si="10"/>
        <v>10595.666666666664</v>
      </c>
      <c r="X20" s="27">
        <v>10596</v>
      </c>
      <c r="Y20" s="27">
        <v>0</v>
      </c>
      <c r="Z20" s="177">
        <f t="shared" ref="Z20:Z22" si="16">SUM(Y20/U20)</f>
        <v>0</v>
      </c>
      <c r="AA20" s="221" t="s">
        <v>342</v>
      </c>
      <c r="AB20" s="234" t="s">
        <v>353</v>
      </c>
    </row>
    <row r="21" spans="1:28" s="50" customFormat="1" ht="24.95" customHeight="1" x14ac:dyDescent="0.25">
      <c r="A21" s="52" t="s">
        <v>233</v>
      </c>
      <c r="B21" s="16" t="s">
        <v>19</v>
      </c>
      <c r="C21" s="16" t="s">
        <v>8</v>
      </c>
      <c r="D21" s="16" t="s">
        <v>20</v>
      </c>
      <c r="E21" s="16">
        <v>1</v>
      </c>
      <c r="F21" s="141">
        <v>39745</v>
      </c>
      <c r="G21" s="143">
        <v>39745</v>
      </c>
      <c r="H21" s="27">
        <v>39745</v>
      </c>
      <c r="I21" s="27">
        <f>(H21/0.75)-H21</f>
        <v>13248.333333333336</v>
      </c>
      <c r="J21" s="27">
        <v>13248</v>
      </c>
      <c r="K21" s="27">
        <v>0</v>
      </c>
      <c r="L21" s="177">
        <f>SUM(K21/G21)</f>
        <v>0</v>
      </c>
      <c r="M21" s="143">
        <v>39745</v>
      </c>
      <c r="N21" s="27">
        <v>39745</v>
      </c>
      <c r="O21" s="27">
        <f>(N21/0.75)-N21</f>
        <v>13248.333333333336</v>
      </c>
      <c r="P21" s="27">
        <v>13248</v>
      </c>
      <c r="Q21" s="27">
        <v>0</v>
      </c>
      <c r="R21" s="147"/>
      <c r="S21" s="27">
        <v>0</v>
      </c>
      <c r="T21" s="177">
        <f>SUM(S21/O21)</f>
        <v>0</v>
      </c>
      <c r="U21" s="143">
        <v>39745</v>
      </c>
      <c r="V21" s="27">
        <v>39745</v>
      </c>
      <c r="W21" s="27">
        <f>(V21/0.75)-V21</f>
        <v>13248.333333333336</v>
      </c>
      <c r="X21" s="27">
        <v>13248</v>
      </c>
      <c r="Y21" s="27">
        <v>0</v>
      </c>
      <c r="Z21" s="177">
        <f>SUM(Y21/U21)</f>
        <v>0</v>
      </c>
      <c r="AA21" s="221" t="s">
        <v>314</v>
      </c>
      <c r="AB21" s="234" t="s">
        <v>316</v>
      </c>
    </row>
    <row r="22" spans="1:28" s="50" customFormat="1" ht="24.95" customHeight="1" x14ac:dyDescent="0.25">
      <c r="A22" s="52" t="s">
        <v>230</v>
      </c>
      <c r="B22" s="16" t="s">
        <v>21</v>
      </c>
      <c r="C22" s="16" t="s">
        <v>5</v>
      </c>
      <c r="D22" s="16" t="s">
        <v>151</v>
      </c>
      <c r="E22" s="16">
        <v>1</v>
      </c>
      <c r="F22" s="141">
        <v>35197</v>
      </c>
      <c r="G22" s="143">
        <v>35197</v>
      </c>
      <c r="H22" s="27">
        <v>35197</v>
      </c>
      <c r="I22" s="27">
        <f t="shared" si="9"/>
        <v>11732.333333333336</v>
      </c>
      <c r="J22" s="27">
        <v>11732</v>
      </c>
      <c r="K22" s="27">
        <v>0</v>
      </c>
      <c r="L22" s="177">
        <f t="shared" si="14"/>
        <v>0</v>
      </c>
      <c r="M22" s="143">
        <v>35197</v>
      </c>
      <c r="N22" s="27">
        <v>35197</v>
      </c>
      <c r="O22" s="27">
        <f t="shared" si="7"/>
        <v>11732.333333333336</v>
      </c>
      <c r="P22" s="27">
        <v>11732</v>
      </c>
      <c r="Q22" s="146"/>
      <c r="R22" s="147"/>
      <c r="S22" s="27">
        <v>0</v>
      </c>
      <c r="T22" s="177">
        <f t="shared" si="15"/>
        <v>0</v>
      </c>
      <c r="U22" s="143">
        <v>35197</v>
      </c>
      <c r="V22" s="27">
        <v>35197</v>
      </c>
      <c r="W22" s="27">
        <f t="shared" ref="W22" si="17">(V22/0.75)-V22</f>
        <v>11732.333333333336</v>
      </c>
      <c r="X22" s="27">
        <v>11732</v>
      </c>
      <c r="Y22" s="27">
        <v>0</v>
      </c>
      <c r="Z22" s="177">
        <f t="shared" si="16"/>
        <v>0</v>
      </c>
      <c r="AA22" s="221" t="s">
        <v>298</v>
      </c>
      <c r="AB22" s="233" t="s">
        <v>300</v>
      </c>
    </row>
    <row r="23" spans="1:28" s="21" customFormat="1" ht="24.95" customHeight="1" x14ac:dyDescent="0.25">
      <c r="A23" s="52" t="s">
        <v>243</v>
      </c>
      <c r="B23" s="16" t="s">
        <v>22</v>
      </c>
      <c r="C23" s="16" t="s">
        <v>8</v>
      </c>
      <c r="D23" s="16" t="s">
        <v>15</v>
      </c>
      <c r="E23" s="16">
        <v>1</v>
      </c>
      <c r="F23" s="141">
        <v>24919</v>
      </c>
      <c r="G23" s="143">
        <v>24919</v>
      </c>
      <c r="H23" s="27">
        <v>24919</v>
      </c>
      <c r="I23" s="27">
        <f>(H23/0.75)-H23</f>
        <v>8306.3333333333358</v>
      </c>
      <c r="J23" s="27">
        <v>9896</v>
      </c>
      <c r="K23" s="27">
        <v>0</v>
      </c>
      <c r="L23" s="177">
        <f>SUM(K23/G23)</f>
        <v>0</v>
      </c>
      <c r="M23" s="143">
        <v>24919</v>
      </c>
      <c r="N23" s="27">
        <v>24919</v>
      </c>
      <c r="O23" s="27">
        <f>(N23/0.75)-N23</f>
        <v>8306.3333333333358</v>
      </c>
      <c r="P23" s="27">
        <v>9896</v>
      </c>
      <c r="Q23" s="27">
        <v>0</v>
      </c>
      <c r="R23" s="147"/>
      <c r="S23" s="27">
        <v>0</v>
      </c>
      <c r="T23" s="177">
        <f>SUM(S23/O23)</f>
        <v>0</v>
      </c>
      <c r="U23" s="143">
        <v>24919</v>
      </c>
      <c r="V23" s="27">
        <v>24919</v>
      </c>
      <c r="W23" s="27">
        <f>(V23/0.75)-V23</f>
        <v>8306.3333333333358</v>
      </c>
      <c r="X23" s="27">
        <v>9896</v>
      </c>
      <c r="Y23" s="27">
        <v>0</v>
      </c>
      <c r="Z23" s="177">
        <f>SUM(Y23/U23)</f>
        <v>0</v>
      </c>
      <c r="AA23" s="221" t="s">
        <v>332</v>
      </c>
      <c r="AB23" s="234" t="s">
        <v>333</v>
      </c>
    </row>
    <row r="24" spans="1:28" s="21" customFormat="1" ht="24.95" customHeight="1" x14ac:dyDescent="0.25">
      <c r="A24" s="52" t="s">
        <v>244</v>
      </c>
      <c r="B24" s="16" t="s">
        <v>23</v>
      </c>
      <c r="C24" s="16" t="s">
        <v>5</v>
      </c>
      <c r="D24" s="16" t="s">
        <v>11</v>
      </c>
      <c r="E24" s="16">
        <v>1</v>
      </c>
      <c r="F24" s="141">
        <v>21771</v>
      </c>
      <c r="G24" s="143">
        <v>21771</v>
      </c>
      <c r="H24" s="27">
        <v>21771</v>
      </c>
      <c r="I24" s="27">
        <f>(H24/0.75)-H24</f>
        <v>7257</v>
      </c>
      <c r="J24" s="27">
        <v>5442.75</v>
      </c>
      <c r="K24" s="27">
        <v>0</v>
      </c>
      <c r="L24" s="177">
        <f>SUM(K24/G24)</f>
        <v>0</v>
      </c>
      <c r="M24" s="143">
        <v>21771</v>
      </c>
      <c r="N24" s="27">
        <v>21771</v>
      </c>
      <c r="O24" s="27">
        <f>(N24/0.75)-N24</f>
        <v>7257</v>
      </c>
      <c r="P24" s="27">
        <v>5442.75</v>
      </c>
      <c r="Q24" s="27">
        <v>0</v>
      </c>
      <c r="R24" s="147"/>
      <c r="S24" s="27">
        <v>0</v>
      </c>
      <c r="T24" s="177">
        <f>SUM(S24/O24)</f>
        <v>0</v>
      </c>
      <c r="U24" s="143">
        <v>21771</v>
      </c>
      <c r="V24" s="27">
        <v>21771</v>
      </c>
      <c r="W24" s="27">
        <f>(V24/0.75)-V24</f>
        <v>7257</v>
      </c>
      <c r="X24" s="27">
        <v>5442.75</v>
      </c>
      <c r="Y24" s="27">
        <v>0</v>
      </c>
      <c r="Z24" s="177">
        <f>SUM(Y24/U24)</f>
        <v>0</v>
      </c>
      <c r="AA24" s="221" t="s">
        <v>332</v>
      </c>
      <c r="AB24" s="234" t="s">
        <v>335</v>
      </c>
    </row>
    <row r="25" spans="1:28" s="21" customFormat="1" ht="24.95" customHeight="1" x14ac:dyDescent="0.25">
      <c r="A25" s="52" t="s">
        <v>423</v>
      </c>
      <c r="B25" s="16" t="s">
        <v>422</v>
      </c>
      <c r="C25" s="16" t="s">
        <v>5</v>
      </c>
      <c r="D25" s="16" t="s">
        <v>424</v>
      </c>
      <c r="E25" s="16">
        <v>0.45</v>
      </c>
      <c r="F25" s="332">
        <v>40000</v>
      </c>
      <c r="G25" s="336"/>
      <c r="H25" s="336"/>
      <c r="I25" s="336"/>
      <c r="J25" s="336"/>
      <c r="K25" s="336"/>
      <c r="L25" s="337"/>
      <c r="M25" s="27">
        <v>39825</v>
      </c>
      <c r="N25" s="27">
        <v>39825</v>
      </c>
      <c r="O25" s="27">
        <f>(N25/0.75)-N25</f>
        <v>13275</v>
      </c>
      <c r="P25" s="27">
        <v>0</v>
      </c>
      <c r="Q25" s="27"/>
      <c r="R25" s="14"/>
      <c r="S25" s="27">
        <v>0</v>
      </c>
      <c r="T25" s="335">
        <f>SUM(S25/O25)</f>
        <v>0</v>
      </c>
      <c r="U25" s="27">
        <v>39941</v>
      </c>
      <c r="V25" s="27">
        <v>39941</v>
      </c>
      <c r="W25" s="27">
        <f>(V25/0.75)-V25</f>
        <v>13313.666666666664</v>
      </c>
      <c r="X25" s="27">
        <v>0</v>
      </c>
      <c r="Y25" s="27">
        <v>0</v>
      </c>
      <c r="Z25" s="335">
        <f>SUM(Y25/U25)</f>
        <v>0</v>
      </c>
      <c r="AA25" s="248" t="s">
        <v>425</v>
      </c>
      <c r="AB25" s="234" t="s">
        <v>426</v>
      </c>
    </row>
    <row r="26" spans="1:28" s="21" customFormat="1" ht="24.95" customHeight="1" x14ac:dyDescent="0.25">
      <c r="A26" s="464" t="s">
        <v>427</v>
      </c>
      <c r="B26" s="323" t="s">
        <v>96</v>
      </c>
      <c r="C26" s="323" t="s">
        <v>72</v>
      </c>
      <c r="D26" s="323" t="s">
        <v>430</v>
      </c>
      <c r="E26" s="323">
        <v>0.53</v>
      </c>
      <c r="F26" s="465">
        <v>40000</v>
      </c>
      <c r="G26" s="466"/>
      <c r="H26" s="466"/>
      <c r="I26" s="466"/>
      <c r="J26" s="466"/>
      <c r="K26" s="466"/>
      <c r="L26" s="467"/>
      <c r="M26" s="208">
        <v>40000</v>
      </c>
      <c r="N26" s="208">
        <v>40000</v>
      </c>
      <c r="O26" s="208">
        <f>(N26/0.75)-N26</f>
        <v>13333.333333333336</v>
      </c>
      <c r="P26" s="208">
        <v>13334</v>
      </c>
      <c r="Q26" s="208"/>
      <c r="R26" s="216"/>
      <c r="S26" s="208">
        <v>10370</v>
      </c>
      <c r="T26" s="468">
        <f>SUM(S26/N26)</f>
        <v>0.25924999999999998</v>
      </c>
      <c r="U26" s="208">
        <v>40000</v>
      </c>
      <c r="V26" s="208">
        <v>40000</v>
      </c>
      <c r="W26" s="208">
        <v>13333</v>
      </c>
      <c r="X26" s="208">
        <v>13334</v>
      </c>
      <c r="Y26" s="208">
        <v>10370</v>
      </c>
      <c r="Z26" s="468">
        <f>SUM(Y26/U26)</f>
        <v>0.25924999999999998</v>
      </c>
      <c r="AA26" s="469" t="s">
        <v>419</v>
      </c>
      <c r="AB26" s="470" t="s">
        <v>428</v>
      </c>
    </row>
    <row r="27" spans="1:28" s="21" customFormat="1" ht="24.95" customHeight="1" x14ac:dyDescent="0.25">
      <c r="A27" s="52" t="s">
        <v>450</v>
      </c>
      <c r="B27" s="16" t="s">
        <v>445</v>
      </c>
      <c r="C27" s="16" t="s">
        <v>448</v>
      </c>
      <c r="D27" s="16" t="s">
        <v>451</v>
      </c>
      <c r="E27" s="16">
        <v>0</v>
      </c>
      <c r="F27" s="332">
        <v>51646</v>
      </c>
      <c r="G27" s="473">
        <v>51646</v>
      </c>
      <c r="H27" s="473">
        <v>51646</v>
      </c>
      <c r="I27" s="27">
        <f>(H27/0.75)-H27</f>
        <v>17215.333333333328</v>
      </c>
      <c r="J27" s="473">
        <v>17219</v>
      </c>
      <c r="K27" s="473">
        <v>0</v>
      </c>
      <c r="L27" s="177">
        <f>SUM(K27/G27)</f>
        <v>0</v>
      </c>
      <c r="M27" s="27">
        <v>46603</v>
      </c>
      <c r="N27" s="27">
        <v>46603</v>
      </c>
      <c r="O27" s="27">
        <v>15535</v>
      </c>
      <c r="P27" s="27">
        <v>15535</v>
      </c>
      <c r="Q27" s="27"/>
      <c r="R27" s="14"/>
      <c r="S27" s="27">
        <v>0</v>
      </c>
      <c r="T27" s="335">
        <f>SUM(S27/N27)</f>
        <v>0</v>
      </c>
      <c r="U27" s="27"/>
      <c r="V27" s="27"/>
      <c r="W27" s="27"/>
      <c r="X27" s="27"/>
      <c r="Y27" s="27"/>
      <c r="Z27" s="335"/>
      <c r="AA27" s="248"/>
      <c r="AB27" s="470"/>
    </row>
    <row r="28" spans="1:28" s="56" customFormat="1" ht="24.95" customHeight="1" thickBot="1" x14ac:dyDescent="0.3">
      <c r="A28" s="21"/>
      <c r="B28" s="21"/>
      <c r="C28" s="21"/>
      <c r="D28" s="21"/>
      <c r="E28" s="21"/>
      <c r="F28" s="263"/>
      <c r="G28" s="263"/>
      <c r="H28" s="263"/>
      <c r="I28" s="264"/>
      <c r="J28" s="263"/>
      <c r="K28" s="263"/>
      <c r="L28" s="211"/>
      <c r="M28" s="265"/>
      <c r="N28" s="265"/>
      <c r="O28" s="264"/>
      <c r="P28" s="263"/>
      <c r="Q28" s="21"/>
      <c r="R28" s="21"/>
      <c r="S28" s="263"/>
      <c r="T28" s="211"/>
      <c r="U28" s="265"/>
      <c r="V28" s="265"/>
      <c r="W28" s="264"/>
      <c r="X28" s="263"/>
      <c r="Y28" s="263"/>
      <c r="Z28" s="211"/>
      <c r="AA28" s="50"/>
      <c r="AB28" s="338" t="s">
        <v>429</v>
      </c>
    </row>
    <row r="29" spans="1:28" s="21" customFormat="1" ht="24.95" customHeight="1" thickBot="1" x14ac:dyDescent="0.3">
      <c r="A29" s="58"/>
      <c r="B29" s="29" t="s">
        <v>416</v>
      </c>
      <c r="C29" s="58"/>
      <c r="D29" s="58"/>
      <c r="E29" s="59">
        <f>SUM(E3:E27)</f>
        <v>19.510000000000002</v>
      </c>
      <c r="F29" s="60">
        <f>SUM(F3:F27)</f>
        <v>841169</v>
      </c>
      <c r="G29" s="60">
        <f t="shared" ref="G29:J29" si="18">SUM(G3:G24)</f>
        <v>704634.34</v>
      </c>
      <c r="H29" s="60">
        <f t="shared" si="18"/>
        <v>704688.34</v>
      </c>
      <c r="I29" s="60">
        <f t="shared" si="18"/>
        <v>234896.11333333334</v>
      </c>
      <c r="J29" s="60">
        <f t="shared" si="18"/>
        <v>331410.75</v>
      </c>
      <c r="K29" s="60">
        <f>SUM(K7:K24)</f>
        <v>0</v>
      </c>
      <c r="L29" s="298">
        <f>SUM(L7:L24)</f>
        <v>0</v>
      </c>
      <c r="M29" s="60">
        <f>SUM(M3:M27)</f>
        <v>797422.34</v>
      </c>
      <c r="N29" s="60">
        <f>SUM(N3:N27)</f>
        <v>797116.34</v>
      </c>
      <c r="O29" s="60">
        <f>SUM(O3:O27)</f>
        <v>265706.1133333334</v>
      </c>
      <c r="P29" s="60">
        <f>SUM(P3:P27)</f>
        <v>345676.75</v>
      </c>
      <c r="Q29" s="28"/>
      <c r="R29" s="28"/>
      <c r="S29" s="60">
        <f>SUM(S7:S24)</f>
        <v>0</v>
      </c>
      <c r="T29" s="298">
        <f>SUM(T7:T24)</f>
        <v>0</v>
      </c>
      <c r="U29" s="60">
        <f>SUM(U3:U26)</f>
        <v>782675.34</v>
      </c>
      <c r="V29" s="60">
        <f>SUM(V3:V26)</f>
        <v>782369.34</v>
      </c>
      <c r="W29" s="60">
        <f>SUM(W3:W26)</f>
        <v>260789.78</v>
      </c>
      <c r="X29" s="60">
        <f>SUM(X3:X26)</f>
        <v>340388.75</v>
      </c>
      <c r="Y29" s="60">
        <f>SUM(Y7:Y24)</f>
        <v>0</v>
      </c>
      <c r="Z29" s="298">
        <f>SUM(Z7:Z24)</f>
        <v>0</v>
      </c>
      <c r="AA29" s="50"/>
      <c r="AB29" s="61"/>
    </row>
    <row r="30" spans="1:28" s="56" customFormat="1" ht="24.95" customHeight="1" x14ac:dyDescent="0.25">
      <c r="A30" s="62"/>
      <c r="B30" s="10" t="s">
        <v>25</v>
      </c>
      <c r="C30" s="63"/>
      <c r="D30" s="63"/>
      <c r="E30" s="64"/>
      <c r="F30" s="266">
        <v>666116.36499999999</v>
      </c>
      <c r="G30" s="65"/>
      <c r="H30" s="35"/>
      <c r="I30" s="66"/>
      <c r="J30" s="267"/>
      <c r="K30" s="175"/>
      <c r="L30" s="175"/>
      <c r="M30" s="35"/>
      <c r="N30" s="36"/>
      <c r="O30" s="35"/>
      <c r="P30" s="67"/>
      <c r="S30" s="183"/>
      <c r="T30" s="185"/>
      <c r="U30" s="35"/>
      <c r="V30" s="36"/>
      <c r="W30" s="35"/>
      <c r="X30" s="67"/>
      <c r="Y30" s="183"/>
      <c r="Z30" s="183"/>
      <c r="AA30" s="50"/>
      <c r="AB30" s="57"/>
    </row>
    <row r="31" spans="1:28" s="56" customFormat="1" ht="24.95" customHeight="1" x14ac:dyDescent="0.25">
      <c r="A31" s="37"/>
      <c r="B31" s="15" t="s">
        <v>26</v>
      </c>
      <c r="C31" s="37"/>
      <c r="D31" s="37"/>
      <c r="E31" s="68"/>
      <c r="F31" s="268">
        <f>F30-F29</f>
        <v>-175052.63500000001</v>
      </c>
      <c r="G31" s="305">
        <f>F30-G29</f>
        <v>-38517.974999999977</v>
      </c>
      <c r="H31" s="41"/>
      <c r="I31" s="69"/>
      <c r="J31" s="70"/>
      <c r="K31" s="176"/>
      <c r="L31" s="176"/>
      <c r="M31" s="41"/>
      <c r="N31" s="41"/>
      <c r="O31" s="41"/>
      <c r="P31" s="70"/>
      <c r="S31" s="178"/>
      <c r="T31" s="178"/>
      <c r="U31" s="41"/>
      <c r="V31" s="41"/>
      <c r="W31" s="41"/>
      <c r="X31" s="70"/>
      <c r="Y31" s="178"/>
      <c r="Z31" s="178"/>
      <c r="AA31" s="50"/>
      <c r="AB31" s="57"/>
    </row>
    <row r="32" spans="1:28" s="56" customFormat="1" ht="24.95" customHeight="1" x14ac:dyDescent="0.25">
      <c r="A32" s="6"/>
      <c r="B32" s="6"/>
      <c r="C32" s="6"/>
      <c r="D32" s="6"/>
      <c r="E32" s="6"/>
      <c r="F32" s="6"/>
      <c r="G32" s="6"/>
      <c r="H32" s="71"/>
      <c r="I32" s="6"/>
      <c r="J32" s="6"/>
      <c r="K32" s="6"/>
      <c r="L32" s="6"/>
      <c r="M32" s="71"/>
      <c r="N32" s="125"/>
      <c r="O32" s="71"/>
      <c r="S32" s="6"/>
      <c r="T32" s="6"/>
      <c r="U32" s="71"/>
      <c r="V32" s="125"/>
      <c r="W32" s="71"/>
      <c r="Y32" s="6"/>
      <c r="Z32" s="6"/>
      <c r="AA32" s="50"/>
      <c r="AB32" s="57"/>
    </row>
    <row r="33" spans="1:28" s="56" customFormat="1" ht="24.95" customHeight="1" x14ac:dyDescent="0.25">
      <c r="A33" s="6"/>
      <c r="B33" s="6"/>
      <c r="C33" s="6"/>
      <c r="D33" s="6"/>
      <c r="E33" s="6"/>
      <c r="F33" s="6"/>
      <c r="G33" s="6"/>
      <c r="H33" s="71"/>
      <c r="I33" s="6"/>
      <c r="J33" s="6"/>
      <c r="K33" s="6"/>
      <c r="L33" s="6"/>
      <c r="M33" s="71"/>
      <c r="N33" s="71"/>
      <c r="O33" s="71"/>
      <c r="S33" s="6"/>
      <c r="T33" s="6"/>
      <c r="U33" s="71"/>
      <c r="V33" s="71"/>
      <c r="W33" s="71"/>
      <c r="Y33" s="6"/>
      <c r="Z33" s="6"/>
      <c r="AA33" s="50"/>
      <c r="AB33" s="57"/>
    </row>
    <row r="34" spans="1:28" s="56" customFormat="1" ht="24.95" customHeight="1" x14ac:dyDescent="0.3">
      <c r="A34" s="358" t="s">
        <v>414</v>
      </c>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row>
    <row r="35" spans="1:28" s="56" customFormat="1" ht="24.95" customHeight="1" x14ac:dyDescent="0.25">
      <c r="A35" s="14" t="s">
        <v>372</v>
      </c>
      <c r="B35" s="14" t="s">
        <v>373</v>
      </c>
      <c r="C35" s="14" t="s">
        <v>374</v>
      </c>
      <c r="D35" s="14" t="s">
        <v>375</v>
      </c>
      <c r="E35" s="14">
        <v>1.34</v>
      </c>
      <c r="F35" s="239">
        <v>40000</v>
      </c>
      <c r="G35" s="239">
        <v>36128.339999999997</v>
      </c>
      <c r="H35" s="239">
        <v>36128.339999999997</v>
      </c>
      <c r="I35" s="229">
        <f t="shared" ref="I35:I37" si="19">(H35/0.75)-H35</f>
        <v>12042.779999999999</v>
      </c>
      <c r="J35" s="239">
        <v>15750</v>
      </c>
      <c r="K35" s="239">
        <v>0</v>
      </c>
      <c r="L35" s="177">
        <f t="shared" ref="L35:L37" si="20">SUM(K35/G35)</f>
        <v>0</v>
      </c>
      <c r="M35" s="249">
        <v>33228.339999999997</v>
      </c>
      <c r="N35" s="249">
        <v>33228.339999999997</v>
      </c>
      <c r="O35" s="229">
        <f t="shared" ref="O35:O37" si="21">(N35/0.75)-N35</f>
        <v>11076.113333333335</v>
      </c>
      <c r="P35" s="239">
        <v>11394</v>
      </c>
      <c r="Q35" s="14"/>
      <c r="R35" s="14"/>
      <c r="S35" s="239">
        <v>0</v>
      </c>
      <c r="T35" s="177">
        <f t="shared" ref="T35:T36" si="22">SUM(S35/O35)</f>
        <v>0</v>
      </c>
      <c r="U35" s="249">
        <v>34228.339999999997</v>
      </c>
      <c r="V35" s="249">
        <v>34228.339999999997</v>
      </c>
      <c r="W35" s="229">
        <f t="shared" ref="W35:W37" si="23">(V35/0.75)-V35</f>
        <v>11409.446666666663</v>
      </c>
      <c r="X35" s="239">
        <v>11394</v>
      </c>
      <c r="Y35" s="239">
        <v>0</v>
      </c>
      <c r="Z35" s="177">
        <f t="shared" ref="Z35" si="24">SUM(Y35/U35)</f>
        <v>0</v>
      </c>
      <c r="AA35" s="248" t="s">
        <v>376</v>
      </c>
      <c r="AB35" s="116" t="s">
        <v>377</v>
      </c>
    </row>
    <row r="36" spans="1:28" s="56" customFormat="1" ht="24.95" customHeight="1" x14ac:dyDescent="0.25">
      <c r="A36" s="14" t="s">
        <v>378</v>
      </c>
      <c r="B36" s="14" t="s">
        <v>379</v>
      </c>
      <c r="C36" s="14" t="s">
        <v>374</v>
      </c>
      <c r="D36" s="14" t="s">
        <v>380</v>
      </c>
      <c r="E36" s="14">
        <v>1</v>
      </c>
      <c r="F36" s="239">
        <v>40000</v>
      </c>
      <c r="G36" s="239">
        <v>40000</v>
      </c>
      <c r="H36" s="249">
        <v>40000</v>
      </c>
      <c r="I36" s="229">
        <f t="shared" si="19"/>
        <v>13333.333333333336</v>
      </c>
      <c r="J36" s="239">
        <v>20227</v>
      </c>
      <c r="K36" s="239">
        <v>0</v>
      </c>
      <c r="L36" s="177">
        <f t="shared" si="20"/>
        <v>0</v>
      </c>
      <c r="M36" s="239">
        <v>40000</v>
      </c>
      <c r="N36" s="249">
        <v>40000</v>
      </c>
      <c r="O36" s="229">
        <f t="shared" si="21"/>
        <v>13333.333333333336</v>
      </c>
      <c r="P36" s="239">
        <v>20227</v>
      </c>
      <c r="Q36" s="239">
        <v>0</v>
      </c>
      <c r="R36" s="14"/>
      <c r="S36" s="239">
        <v>0</v>
      </c>
      <c r="T36" s="177">
        <f t="shared" si="22"/>
        <v>0</v>
      </c>
      <c r="U36" s="239">
        <v>40000</v>
      </c>
      <c r="V36" s="249">
        <v>40000</v>
      </c>
      <c r="W36" s="229">
        <f t="shared" si="23"/>
        <v>13333.333333333336</v>
      </c>
      <c r="X36" s="239">
        <v>20227</v>
      </c>
      <c r="Y36" s="239">
        <v>0</v>
      </c>
      <c r="Z36" s="177">
        <f t="shared" ref="Z36" si="25">SUM(Y36/U36)</f>
        <v>0</v>
      </c>
      <c r="AA36" s="248" t="s">
        <v>381</v>
      </c>
      <c r="AB36" s="116" t="s">
        <v>382</v>
      </c>
    </row>
    <row r="37" spans="1:28" s="56" customFormat="1" ht="24.95" customHeight="1" x14ac:dyDescent="0.25">
      <c r="A37" s="14" t="s">
        <v>383</v>
      </c>
      <c r="B37" s="14" t="s">
        <v>384</v>
      </c>
      <c r="C37" s="14" t="s">
        <v>374</v>
      </c>
      <c r="D37" s="14" t="s">
        <v>380</v>
      </c>
      <c r="E37" s="14">
        <v>1</v>
      </c>
      <c r="F37" s="239">
        <v>40000</v>
      </c>
      <c r="G37" s="239">
        <v>40000</v>
      </c>
      <c r="H37" s="249">
        <v>40000</v>
      </c>
      <c r="I37" s="229">
        <f t="shared" si="19"/>
        <v>13333.333333333336</v>
      </c>
      <c r="J37" s="239">
        <v>10000</v>
      </c>
      <c r="K37" s="239">
        <v>0</v>
      </c>
      <c r="L37" s="177">
        <f t="shared" si="20"/>
        <v>0</v>
      </c>
      <c r="M37" s="239">
        <v>40000</v>
      </c>
      <c r="N37" s="249">
        <v>40000</v>
      </c>
      <c r="O37" s="229">
        <f t="shared" si="21"/>
        <v>13333.333333333336</v>
      </c>
      <c r="P37" s="239">
        <v>10000</v>
      </c>
      <c r="Q37" s="14"/>
      <c r="R37" s="14"/>
      <c r="S37" s="239">
        <v>0</v>
      </c>
      <c r="T37" s="177">
        <v>0</v>
      </c>
      <c r="U37" s="239">
        <v>40000</v>
      </c>
      <c r="V37" s="249">
        <v>40000</v>
      </c>
      <c r="W37" s="229">
        <f t="shared" si="23"/>
        <v>13333.333333333336</v>
      </c>
      <c r="X37" s="239">
        <v>10000</v>
      </c>
      <c r="Y37" s="239">
        <v>0</v>
      </c>
      <c r="Z37" s="177">
        <v>0</v>
      </c>
      <c r="AA37" s="248" t="s">
        <v>386</v>
      </c>
      <c r="AB37" s="116" t="s">
        <v>385</v>
      </c>
    </row>
    <row r="38" spans="1:28" s="56" customFormat="1" ht="24.95" customHeight="1" x14ac:dyDescent="0.25">
      <c r="A38" s="6"/>
      <c r="B38" s="6"/>
      <c r="C38" s="6"/>
      <c r="D38" s="6"/>
      <c r="E38" s="6"/>
      <c r="F38" s="6"/>
      <c r="G38" s="6"/>
      <c r="H38" s="71"/>
      <c r="I38" s="6"/>
      <c r="J38" s="6"/>
      <c r="K38" s="6"/>
      <c r="L38" s="6"/>
      <c r="M38" s="71"/>
      <c r="N38" s="71"/>
      <c r="O38" s="71"/>
      <c r="S38" s="6"/>
      <c r="T38" s="6"/>
      <c r="U38" s="71"/>
      <c r="V38" s="71"/>
      <c r="W38" s="71"/>
      <c r="Y38" s="6"/>
      <c r="Z38" s="6"/>
      <c r="AA38" s="50"/>
      <c r="AB38" s="57"/>
    </row>
    <row r="39" spans="1:28" s="56" customFormat="1" ht="24.95" customHeight="1" x14ac:dyDescent="0.25">
      <c r="A39" s="254" t="s">
        <v>387</v>
      </c>
      <c r="B39" s="254" t="s">
        <v>388</v>
      </c>
      <c r="C39" s="254" t="s">
        <v>5</v>
      </c>
      <c r="D39" s="254" t="s">
        <v>389</v>
      </c>
      <c r="E39" s="254">
        <v>1.1000000000000001</v>
      </c>
      <c r="F39" s="255">
        <v>40000</v>
      </c>
      <c r="G39" s="255">
        <v>40000</v>
      </c>
      <c r="H39" s="250"/>
      <c r="I39" s="251"/>
      <c r="J39" s="251"/>
      <c r="K39" s="251"/>
      <c r="L39" s="251"/>
      <c r="M39" s="250"/>
      <c r="N39" s="250"/>
      <c r="O39" s="250"/>
      <c r="P39" s="251"/>
      <c r="Q39" s="251"/>
      <c r="R39" s="251"/>
      <c r="S39" s="251"/>
      <c r="T39" s="251"/>
      <c r="U39" s="250"/>
      <c r="V39" s="250"/>
      <c r="W39" s="250"/>
      <c r="X39" s="251"/>
      <c r="Y39" s="251"/>
      <c r="Z39" s="251"/>
      <c r="AA39" s="252"/>
      <c r="AB39" s="253"/>
    </row>
    <row r="40" spans="1:28" s="56" customFormat="1" ht="24.95" customHeight="1" x14ac:dyDescent="0.25">
      <c r="A40" s="254" t="s">
        <v>390</v>
      </c>
      <c r="B40" s="254" t="s">
        <v>391</v>
      </c>
      <c r="C40" s="254" t="s">
        <v>392</v>
      </c>
      <c r="D40" s="254" t="s">
        <v>393</v>
      </c>
      <c r="E40" s="254">
        <v>1</v>
      </c>
      <c r="F40" s="255">
        <v>40000</v>
      </c>
      <c r="G40" s="255">
        <v>40000</v>
      </c>
      <c r="H40" s="250"/>
      <c r="I40" s="251"/>
      <c r="J40" s="251"/>
      <c r="K40" s="251"/>
      <c r="L40" s="251"/>
      <c r="M40" s="250"/>
      <c r="N40" s="250"/>
      <c r="O40" s="250"/>
      <c r="P40" s="251"/>
      <c r="Q40" s="251"/>
      <c r="R40" s="251"/>
      <c r="S40" s="251"/>
      <c r="T40" s="251"/>
      <c r="U40" s="250"/>
      <c r="V40" s="250"/>
      <c r="W40" s="250"/>
      <c r="X40" s="251"/>
      <c r="Y40" s="251"/>
      <c r="Z40" s="251"/>
      <c r="AA40" s="252"/>
      <c r="AB40" s="253"/>
    </row>
    <row r="41" spans="1:28" s="56" customFormat="1" ht="24.95" customHeight="1" x14ac:dyDescent="0.25">
      <c r="A41" s="254" t="s">
        <v>394</v>
      </c>
      <c r="B41" s="254" t="s">
        <v>395</v>
      </c>
      <c r="C41" s="254" t="s">
        <v>5</v>
      </c>
      <c r="D41" s="254" t="s">
        <v>396</v>
      </c>
      <c r="E41" s="254">
        <v>1</v>
      </c>
      <c r="F41" s="255">
        <v>40000</v>
      </c>
      <c r="G41" s="255">
        <v>40000</v>
      </c>
      <c r="H41" s="250"/>
      <c r="I41" s="251"/>
      <c r="J41" s="251"/>
      <c r="K41" s="251"/>
      <c r="L41" s="251"/>
      <c r="M41" s="250"/>
      <c r="N41" s="250"/>
      <c r="O41" s="250"/>
      <c r="P41" s="251"/>
      <c r="Q41" s="251"/>
      <c r="R41" s="251"/>
      <c r="S41" s="251"/>
      <c r="T41" s="251"/>
      <c r="U41" s="250"/>
      <c r="V41" s="250"/>
      <c r="W41" s="250"/>
      <c r="X41" s="251"/>
      <c r="Y41" s="251"/>
      <c r="Z41" s="251"/>
      <c r="AA41" s="252"/>
      <c r="AB41" s="253"/>
    </row>
    <row r="42" spans="1:28" s="56" customFormat="1" ht="24.95" customHeight="1" x14ac:dyDescent="0.25">
      <c r="A42" s="254" t="s">
        <v>397</v>
      </c>
      <c r="B42" s="254" t="s">
        <v>398</v>
      </c>
      <c r="C42" s="254"/>
      <c r="D42" s="254"/>
      <c r="E42" s="254"/>
      <c r="F42" s="255">
        <v>40000</v>
      </c>
      <c r="G42" s="256">
        <v>18504</v>
      </c>
      <c r="H42" s="250"/>
      <c r="I42" s="251"/>
      <c r="J42" s="251"/>
      <c r="K42" s="251"/>
      <c r="L42" s="251"/>
      <c r="M42" s="250"/>
      <c r="N42" s="250"/>
      <c r="O42" s="250"/>
      <c r="P42" s="251"/>
      <c r="Q42" s="251"/>
      <c r="R42" s="251"/>
      <c r="S42" s="251"/>
      <c r="T42" s="251"/>
      <c r="U42" s="250"/>
      <c r="V42" s="250"/>
      <c r="W42" s="250"/>
      <c r="X42" s="251"/>
      <c r="Y42" s="251"/>
      <c r="Z42" s="251"/>
      <c r="AA42" s="252"/>
      <c r="AB42" s="253"/>
    </row>
    <row r="43" spans="1:28" s="56" customFormat="1" ht="24.95" customHeight="1" x14ac:dyDescent="0.25">
      <c r="A43" s="257" t="s">
        <v>406</v>
      </c>
      <c r="B43" s="258" t="s">
        <v>399</v>
      </c>
      <c r="C43" s="259"/>
      <c r="D43" s="254"/>
      <c r="E43" s="254"/>
      <c r="F43" s="255">
        <v>40000</v>
      </c>
      <c r="G43" s="256">
        <v>32058</v>
      </c>
      <c r="H43" s="250"/>
      <c r="I43" s="251"/>
      <c r="J43" s="251"/>
      <c r="K43" s="251"/>
      <c r="L43" s="251"/>
      <c r="M43" s="250"/>
      <c r="N43" s="250"/>
      <c r="O43" s="250"/>
      <c r="P43" s="251"/>
      <c r="Q43" s="251"/>
      <c r="R43" s="251"/>
      <c r="S43" s="251"/>
      <c r="T43" s="251"/>
      <c r="U43" s="250"/>
      <c r="V43" s="250"/>
      <c r="W43" s="250"/>
      <c r="X43" s="251"/>
      <c r="Y43" s="251"/>
      <c r="Z43" s="251"/>
      <c r="AA43" s="252"/>
      <c r="AB43" s="253"/>
    </row>
    <row r="44" spans="1:28" s="56" customFormat="1" ht="24.95" customHeight="1" x14ac:dyDescent="0.25">
      <c r="A44" s="257" t="s">
        <v>407</v>
      </c>
      <c r="B44" s="260" t="s">
        <v>400</v>
      </c>
      <c r="C44" s="261"/>
      <c r="D44" s="254"/>
      <c r="E44" s="254"/>
      <c r="F44" s="255">
        <v>40000</v>
      </c>
      <c r="G44" s="256">
        <v>26186</v>
      </c>
      <c r="H44" s="250"/>
      <c r="I44" s="251"/>
      <c r="J44" s="251"/>
      <c r="K44" s="251"/>
      <c r="L44" s="251"/>
      <c r="M44" s="250"/>
      <c r="N44" s="250"/>
      <c r="O44" s="250"/>
      <c r="P44" s="251"/>
      <c r="Q44" s="251"/>
      <c r="R44" s="251"/>
      <c r="S44" s="251"/>
      <c r="T44" s="251"/>
      <c r="U44" s="250"/>
      <c r="V44" s="250"/>
      <c r="W44" s="250"/>
      <c r="X44" s="251"/>
      <c r="Y44" s="251"/>
      <c r="Z44" s="251"/>
      <c r="AA44" s="252"/>
      <c r="AB44" s="253"/>
    </row>
    <row r="45" spans="1:28" s="56" customFormat="1" ht="24.95" customHeight="1" x14ac:dyDescent="0.25">
      <c r="A45" s="257" t="s">
        <v>408</v>
      </c>
      <c r="B45" s="260" t="s">
        <v>401</v>
      </c>
      <c r="C45" s="261"/>
      <c r="D45" s="254"/>
      <c r="E45" s="254"/>
      <c r="F45" s="255">
        <v>40000</v>
      </c>
      <c r="G45" s="256">
        <v>7000</v>
      </c>
      <c r="H45" s="250"/>
      <c r="I45" s="251"/>
      <c r="J45" s="251"/>
      <c r="K45" s="251"/>
      <c r="L45" s="251"/>
      <c r="M45" s="250"/>
      <c r="N45" s="250"/>
      <c r="O45" s="250"/>
      <c r="P45" s="251"/>
      <c r="Q45" s="251"/>
      <c r="R45" s="251"/>
      <c r="S45" s="251"/>
      <c r="T45" s="251"/>
      <c r="U45" s="250"/>
      <c r="V45" s="250"/>
      <c r="W45" s="250"/>
      <c r="X45" s="251"/>
      <c r="Y45" s="251"/>
      <c r="Z45" s="251"/>
      <c r="AA45" s="252"/>
      <c r="AB45" s="253"/>
    </row>
    <row r="46" spans="1:28" s="56" customFormat="1" ht="24.95" customHeight="1" x14ac:dyDescent="0.25">
      <c r="A46" s="257" t="s">
        <v>409</v>
      </c>
      <c r="B46" s="260" t="s">
        <v>402</v>
      </c>
      <c r="C46" s="261"/>
      <c r="D46" s="254"/>
      <c r="E46" s="254"/>
      <c r="F46" s="255">
        <v>40000</v>
      </c>
      <c r="G46" s="256">
        <v>29650</v>
      </c>
      <c r="H46" s="250"/>
      <c r="I46" s="251"/>
      <c r="J46" s="251"/>
      <c r="K46" s="251"/>
      <c r="L46" s="251"/>
      <c r="M46" s="250"/>
      <c r="N46" s="250"/>
      <c r="O46" s="250"/>
      <c r="P46" s="251"/>
      <c r="Q46" s="251"/>
      <c r="R46" s="251"/>
      <c r="S46" s="251"/>
      <c r="T46" s="251"/>
      <c r="U46" s="250"/>
      <c r="V46" s="250"/>
      <c r="W46" s="250"/>
      <c r="X46" s="251"/>
      <c r="Y46" s="251"/>
      <c r="Z46" s="251"/>
      <c r="AA46" s="252"/>
      <c r="AB46" s="253"/>
    </row>
    <row r="47" spans="1:28" s="56" customFormat="1" ht="24.95" customHeight="1" x14ac:dyDescent="0.25">
      <c r="A47" s="257" t="s">
        <v>410</v>
      </c>
      <c r="B47" s="260" t="s">
        <v>403</v>
      </c>
      <c r="C47" s="259"/>
      <c r="D47" s="254"/>
      <c r="E47" s="254"/>
      <c r="F47" s="255">
        <v>40000</v>
      </c>
      <c r="G47" s="256">
        <v>37385</v>
      </c>
      <c r="H47" s="250"/>
      <c r="I47" s="251"/>
      <c r="J47" s="251"/>
      <c r="K47" s="251"/>
      <c r="L47" s="251"/>
      <c r="M47" s="250"/>
      <c r="N47" s="250"/>
      <c r="O47" s="250"/>
      <c r="P47" s="251"/>
      <c r="Q47" s="251"/>
      <c r="R47" s="251"/>
      <c r="S47" s="251"/>
      <c r="T47" s="251"/>
      <c r="U47" s="250"/>
      <c r="V47" s="250"/>
      <c r="W47" s="250"/>
      <c r="X47" s="251"/>
      <c r="Y47" s="251"/>
      <c r="Z47" s="251"/>
      <c r="AA47" s="252"/>
      <c r="AB47" s="253"/>
    </row>
    <row r="48" spans="1:28" s="56" customFormat="1" ht="24.95" customHeight="1" x14ac:dyDescent="0.25">
      <c r="A48" s="257" t="s">
        <v>411</v>
      </c>
      <c r="B48" s="260" t="s">
        <v>155</v>
      </c>
      <c r="C48" s="261"/>
      <c r="D48" s="254"/>
      <c r="E48" s="254"/>
      <c r="F48" s="255">
        <v>40000</v>
      </c>
      <c r="G48" s="255">
        <v>20000</v>
      </c>
      <c r="H48" s="250"/>
      <c r="I48" s="251"/>
      <c r="J48" s="251"/>
      <c r="K48" s="251"/>
      <c r="L48" s="251"/>
      <c r="M48" s="250"/>
      <c r="N48" s="250"/>
      <c r="O48" s="250"/>
      <c r="P48" s="251"/>
      <c r="Q48" s="251"/>
      <c r="R48" s="251"/>
      <c r="S48" s="251"/>
      <c r="T48" s="251"/>
      <c r="U48" s="250"/>
      <c r="V48" s="250"/>
      <c r="W48" s="250"/>
      <c r="X48" s="251"/>
      <c r="Y48" s="251"/>
      <c r="Z48" s="251"/>
      <c r="AA48" s="252"/>
      <c r="AB48" s="253"/>
    </row>
    <row r="49" spans="1:28" s="56" customFormat="1" ht="24.95" customHeight="1" x14ac:dyDescent="0.25">
      <c r="A49" s="257" t="s">
        <v>412</v>
      </c>
      <c r="B49" s="262" t="s">
        <v>404</v>
      </c>
      <c r="C49" s="261"/>
      <c r="D49" s="254"/>
      <c r="E49" s="254"/>
      <c r="F49" s="255">
        <v>40000</v>
      </c>
      <c r="G49" s="255">
        <v>10000</v>
      </c>
      <c r="H49" s="250"/>
      <c r="I49" s="251"/>
      <c r="J49" s="251"/>
      <c r="K49" s="251"/>
      <c r="L49" s="251"/>
      <c r="M49" s="250"/>
      <c r="N49" s="250"/>
      <c r="O49" s="250"/>
      <c r="P49" s="251"/>
      <c r="Q49" s="251"/>
      <c r="R49" s="251"/>
      <c r="S49" s="251"/>
      <c r="T49" s="251"/>
      <c r="U49" s="250"/>
      <c r="V49" s="250"/>
      <c r="W49" s="250"/>
      <c r="X49" s="251"/>
      <c r="Y49" s="251"/>
      <c r="Z49" s="251"/>
      <c r="AA49" s="252"/>
      <c r="AB49" s="253"/>
    </row>
    <row r="50" spans="1:28" s="56" customFormat="1" ht="24.95" customHeight="1" x14ac:dyDescent="0.25">
      <c r="A50" s="257" t="s">
        <v>413</v>
      </c>
      <c r="B50" s="260" t="s">
        <v>405</v>
      </c>
      <c r="C50" s="259"/>
      <c r="D50" s="254"/>
      <c r="E50" s="254"/>
      <c r="F50" s="255">
        <v>40000</v>
      </c>
      <c r="G50" s="255">
        <v>23481</v>
      </c>
      <c r="H50" s="250"/>
      <c r="I50" s="251"/>
      <c r="J50" s="251"/>
      <c r="K50" s="251"/>
      <c r="L50" s="251"/>
      <c r="M50" s="250"/>
      <c r="N50" s="250"/>
      <c r="O50" s="250"/>
      <c r="P50" s="251"/>
      <c r="Q50" s="251"/>
      <c r="R50" s="251"/>
      <c r="S50" s="251"/>
      <c r="T50" s="251"/>
      <c r="U50" s="250"/>
      <c r="V50" s="250"/>
      <c r="W50" s="250"/>
      <c r="X50" s="251"/>
      <c r="Y50" s="251"/>
      <c r="Z50" s="251"/>
      <c r="AA50" s="252"/>
      <c r="AB50" s="253"/>
    </row>
    <row r="51" spans="1:28" s="56" customFormat="1" ht="24.95" customHeight="1" x14ac:dyDescent="0.25">
      <c r="A51" s="6"/>
      <c r="B51" s="6"/>
      <c r="C51" s="6"/>
      <c r="D51" s="6"/>
      <c r="E51" s="6"/>
      <c r="F51" s="6"/>
      <c r="G51" s="6"/>
      <c r="H51" s="71"/>
      <c r="I51" s="6"/>
      <c r="J51" s="6"/>
      <c r="K51" s="6"/>
      <c r="L51" s="6"/>
      <c r="M51" s="71"/>
      <c r="N51" s="71"/>
      <c r="O51" s="71"/>
      <c r="S51" s="6"/>
      <c r="T51" s="6"/>
      <c r="U51" s="71"/>
      <c r="V51" s="71"/>
      <c r="W51" s="71"/>
      <c r="Y51" s="6"/>
      <c r="Z51" s="6"/>
      <c r="AA51" s="50"/>
      <c r="AB51" s="57"/>
    </row>
    <row r="52" spans="1:28" s="56" customFormat="1" ht="24.95" customHeight="1" x14ac:dyDescent="0.25">
      <c r="A52" s="6"/>
      <c r="B52" s="6"/>
      <c r="C52" s="6"/>
      <c r="D52" s="6"/>
      <c r="E52" s="6"/>
      <c r="F52" s="6"/>
      <c r="G52" s="6"/>
      <c r="H52" s="71"/>
      <c r="I52" s="6"/>
      <c r="J52" s="6"/>
      <c r="K52" s="6"/>
      <c r="L52" s="6"/>
      <c r="M52" s="71"/>
      <c r="N52" s="71"/>
      <c r="O52" s="71"/>
      <c r="S52" s="6"/>
      <c r="T52" s="6"/>
      <c r="U52" s="71"/>
      <c r="V52" s="71"/>
      <c r="W52" s="71"/>
      <c r="Y52" s="6"/>
      <c r="Z52" s="6"/>
      <c r="AA52" s="50"/>
      <c r="AB52" s="57"/>
    </row>
    <row r="53" spans="1:28" s="56" customFormat="1" ht="24.95" customHeight="1" x14ac:dyDescent="0.25">
      <c r="A53" s="6"/>
      <c r="B53" s="6"/>
      <c r="C53" s="6"/>
      <c r="D53" s="6"/>
      <c r="E53" s="6"/>
      <c r="F53" s="6"/>
      <c r="G53" s="6"/>
      <c r="H53" s="71"/>
      <c r="I53" s="6"/>
      <c r="J53" s="6"/>
      <c r="K53" s="6"/>
      <c r="L53" s="6"/>
      <c r="M53" s="71"/>
      <c r="N53" s="71"/>
      <c r="O53" s="71"/>
      <c r="S53" s="6"/>
      <c r="T53" s="6"/>
      <c r="U53" s="71"/>
      <c r="V53" s="71"/>
      <c r="W53" s="71"/>
      <c r="Y53" s="6"/>
      <c r="Z53" s="6"/>
      <c r="AA53" s="50"/>
      <c r="AB53" s="57"/>
    </row>
    <row r="54" spans="1:28" s="56" customFormat="1" ht="24.95" customHeight="1" x14ac:dyDescent="0.25">
      <c r="A54" s="6"/>
      <c r="B54" s="6"/>
      <c r="C54" s="6"/>
      <c r="D54" s="6"/>
      <c r="E54" s="6"/>
      <c r="F54" s="6"/>
      <c r="G54" s="6"/>
      <c r="H54" s="71"/>
      <c r="I54" s="6"/>
      <c r="J54" s="6"/>
      <c r="K54" s="6"/>
      <c r="L54" s="6"/>
      <c r="M54" s="71"/>
      <c r="N54" s="71"/>
      <c r="O54" s="71"/>
      <c r="S54" s="6"/>
      <c r="T54" s="6"/>
      <c r="U54" s="71"/>
      <c r="V54" s="71"/>
      <c r="W54" s="71"/>
      <c r="Y54" s="6"/>
      <c r="Z54" s="6"/>
      <c r="AA54" s="50"/>
      <c r="AB54" s="57"/>
    </row>
    <row r="55" spans="1:28" s="56" customFormat="1" ht="24.95" customHeight="1" x14ac:dyDescent="0.25">
      <c r="A55" s="6"/>
      <c r="B55" s="6"/>
      <c r="C55" s="6"/>
      <c r="D55" s="6"/>
      <c r="E55" s="6"/>
      <c r="F55" s="6"/>
      <c r="G55" s="6"/>
      <c r="H55" s="71"/>
      <c r="I55" s="6"/>
      <c r="J55" s="6"/>
      <c r="K55" s="6"/>
      <c r="L55" s="6"/>
      <c r="M55" s="71"/>
      <c r="N55" s="71"/>
      <c r="O55" s="71"/>
      <c r="S55" s="6"/>
      <c r="T55" s="6"/>
      <c r="U55" s="71"/>
      <c r="V55" s="71"/>
      <c r="W55" s="71"/>
      <c r="Y55" s="6"/>
      <c r="Z55" s="6"/>
      <c r="AA55" s="50"/>
      <c r="AB55" s="57"/>
    </row>
    <row r="56" spans="1:28" s="56" customFormat="1" ht="24.95" customHeight="1" x14ac:dyDescent="0.25">
      <c r="A56" s="6"/>
      <c r="B56" s="6"/>
      <c r="C56" s="6"/>
      <c r="D56" s="6"/>
      <c r="E56" s="6"/>
      <c r="F56" s="6"/>
      <c r="G56" s="6"/>
      <c r="H56" s="71"/>
      <c r="I56" s="6"/>
      <c r="J56" s="6"/>
      <c r="K56" s="6"/>
      <c r="L56" s="6"/>
      <c r="M56" s="71"/>
      <c r="N56" s="71"/>
      <c r="O56" s="71"/>
      <c r="S56" s="6"/>
      <c r="T56" s="6"/>
      <c r="U56" s="71"/>
      <c r="V56" s="71"/>
      <c r="W56" s="71"/>
      <c r="Y56" s="6"/>
      <c r="Z56" s="6"/>
      <c r="AA56" s="50"/>
      <c r="AB56" s="57"/>
    </row>
    <row r="57" spans="1:28" s="56" customFormat="1" ht="24.95" customHeight="1" x14ac:dyDescent="0.25">
      <c r="A57" s="6"/>
      <c r="B57" s="6"/>
      <c r="C57" s="6"/>
      <c r="D57" s="6"/>
      <c r="E57" s="6"/>
      <c r="F57" s="6"/>
      <c r="G57" s="6"/>
      <c r="H57" s="71"/>
      <c r="I57" s="6"/>
      <c r="J57" s="6"/>
      <c r="K57" s="6"/>
      <c r="L57" s="6"/>
      <c r="M57" s="71"/>
      <c r="N57" s="71"/>
      <c r="O57" s="71"/>
      <c r="S57" s="6"/>
      <c r="T57" s="6"/>
      <c r="U57" s="71"/>
      <c r="V57" s="71"/>
      <c r="W57" s="71"/>
      <c r="Y57" s="6"/>
      <c r="Z57" s="6"/>
      <c r="AA57" s="50"/>
      <c r="AB57" s="57"/>
    </row>
    <row r="58" spans="1:28" s="56" customFormat="1" ht="24.95" customHeight="1" x14ac:dyDescent="0.25">
      <c r="A58" s="6"/>
      <c r="B58" s="6"/>
      <c r="C58" s="6"/>
      <c r="D58" s="6"/>
      <c r="E58" s="6"/>
      <c r="F58" s="6"/>
      <c r="G58" s="6"/>
      <c r="H58" s="71"/>
      <c r="I58" s="6"/>
      <c r="J58" s="6"/>
      <c r="K58" s="6"/>
      <c r="L58" s="6"/>
      <c r="M58" s="71"/>
      <c r="N58" s="71"/>
      <c r="O58" s="71"/>
      <c r="S58" s="6"/>
      <c r="T58" s="6"/>
      <c r="U58" s="71"/>
      <c r="V58" s="71"/>
      <c r="W58" s="71"/>
      <c r="Y58" s="6"/>
      <c r="Z58" s="6"/>
      <c r="AA58" s="50"/>
      <c r="AB58" s="57"/>
    </row>
    <row r="59" spans="1:28" s="56" customFormat="1" ht="24.95" customHeight="1" x14ac:dyDescent="0.25">
      <c r="A59" s="6"/>
      <c r="B59" s="6"/>
      <c r="C59" s="6"/>
      <c r="D59" s="6"/>
      <c r="E59" s="6"/>
      <c r="F59" s="6"/>
      <c r="G59" s="6"/>
      <c r="H59" s="71"/>
      <c r="I59" s="6"/>
      <c r="J59" s="6"/>
      <c r="K59" s="6"/>
      <c r="L59" s="6"/>
      <c r="M59" s="71"/>
      <c r="N59" s="71"/>
      <c r="O59" s="71"/>
      <c r="S59" s="6"/>
      <c r="T59" s="6"/>
      <c r="U59" s="71"/>
      <c r="V59" s="71"/>
      <c r="W59" s="71"/>
      <c r="Y59" s="6"/>
      <c r="Z59" s="6"/>
      <c r="AA59" s="50"/>
      <c r="AB59" s="57"/>
    </row>
    <row r="60" spans="1:28" s="56" customFormat="1" ht="24.95" customHeight="1" x14ac:dyDescent="0.25">
      <c r="A60" s="6"/>
      <c r="B60" s="6"/>
      <c r="C60" s="6"/>
      <c r="D60" s="6"/>
      <c r="E60" s="6"/>
      <c r="F60" s="6"/>
      <c r="G60" s="6"/>
      <c r="H60" s="71"/>
      <c r="I60" s="6"/>
      <c r="J60" s="6"/>
      <c r="K60" s="6"/>
      <c r="L60" s="6"/>
      <c r="M60" s="71"/>
      <c r="N60" s="71"/>
      <c r="O60" s="71"/>
      <c r="S60" s="6"/>
      <c r="T60" s="6"/>
      <c r="U60" s="71"/>
      <c r="V60" s="71"/>
      <c r="W60" s="71"/>
      <c r="Y60" s="6"/>
      <c r="Z60" s="6"/>
      <c r="AA60" s="50"/>
      <c r="AB60" s="57"/>
    </row>
    <row r="61" spans="1:28" s="56" customFormat="1" ht="24.95" customHeight="1" x14ac:dyDescent="0.25">
      <c r="A61" s="6"/>
      <c r="B61" s="6"/>
      <c r="C61" s="6"/>
      <c r="D61" s="6"/>
      <c r="E61" s="6"/>
      <c r="F61" s="6"/>
      <c r="G61" s="6"/>
      <c r="H61" s="71"/>
      <c r="I61" s="6"/>
      <c r="J61" s="6"/>
      <c r="K61" s="6"/>
      <c r="L61" s="6"/>
      <c r="M61" s="71"/>
      <c r="N61" s="71"/>
      <c r="O61" s="71"/>
      <c r="S61" s="6"/>
      <c r="T61" s="6"/>
      <c r="U61" s="71"/>
      <c r="V61" s="71"/>
      <c r="W61" s="71"/>
      <c r="Y61" s="6"/>
      <c r="Z61" s="6"/>
      <c r="AA61" s="50"/>
      <c r="AB61" s="57"/>
    </row>
    <row r="62" spans="1:28" s="56" customFormat="1" ht="24.95" customHeight="1" x14ac:dyDescent="0.25">
      <c r="A62" s="6"/>
      <c r="B62" s="6"/>
      <c r="C62" s="6"/>
      <c r="D62" s="6"/>
      <c r="E62" s="6"/>
      <c r="F62" s="6"/>
      <c r="G62" s="6"/>
      <c r="H62" s="71"/>
      <c r="I62" s="6"/>
      <c r="J62" s="6"/>
      <c r="K62" s="6"/>
      <c r="L62" s="6"/>
      <c r="M62" s="71"/>
      <c r="N62" s="71"/>
      <c r="O62" s="71"/>
      <c r="S62" s="6"/>
      <c r="T62" s="6"/>
      <c r="U62" s="71"/>
      <c r="V62" s="71"/>
      <c r="W62" s="71"/>
      <c r="Y62" s="6"/>
      <c r="Z62" s="6"/>
      <c r="AA62" s="50"/>
      <c r="AB62" s="57"/>
    </row>
    <row r="63" spans="1:28" s="56" customFormat="1" ht="24.95" customHeight="1" x14ac:dyDescent="0.25">
      <c r="A63" s="6"/>
      <c r="B63" s="6"/>
      <c r="C63" s="6"/>
      <c r="D63" s="6"/>
      <c r="E63" s="6"/>
      <c r="F63" s="6"/>
      <c r="G63" s="6"/>
      <c r="H63" s="71"/>
      <c r="I63" s="6"/>
      <c r="J63" s="6"/>
      <c r="K63" s="6"/>
      <c r="L63" s="6"/>
      <c r="M63" s="71"/>
      <c r="N63" s="71"/>
      <c r="O63" s="71"/>
      <c r="S63" s="6"/>
      <c r="T63" s="6"/>
      <c r="U63" s="71"/>
      <c r="V63" s="71"/>
      <c r="W63" s="71"/>
      <c r="Y63" s="6"/>
      <c r="Z63" s="6"/>
      <c r="AA63" s="50"/>
      <c r="AB63" s="57"/>
    </row>
    <row r="64" spans="1:28" s="56" customFormat="1" ht="24.95" customHeight="1" x14ac:dyDescent="0.25">
      <c r="A64" s="6"/>
      <c r="B64" s="6"/>
      <c r="C64" s="6"/>
      <c r="D64" s="6"/>
      <c r="E64" s="6"/>
      <c r="F64" s="6"/>
      <c r="G64" s="6"/>
      <c r="H64" s="71"/>
      <c r="I64" s="6"/>
      <c r="J64" s="6"/>
      <c r="K64" s="6"/>
      <c r="L64" s="6"/>
      <c r="M64" s="71"/>
      <c r="N64" s="71"/>
      <c r="O64" s="71"/>
      <c r="S64" s="6"/>
      <c r="T64" s="6"/>
      <c r="U64" s="71"/>
      <c r="V64" s="71"/>
      <c r="W64" s="71"/>
      <c r="Y64" s="6"/>
      <c r="Z64" s="6"/>
      <c r="AA64" s="50"/>
      <c r="AB64" s="57"/>
    </row>
    <row r="65" spans="1:28" s="56" customFormat="1" ht="24.95" customHeight="1" x14ac:dyDescent="0.25">
      <c r="A65" s="6"/>
      <c r="B65" s="6"/>
      <c r="C65" s="6"/>
      <c r="D65" s="6"/>
      <c r="E65" s="6"/>
      <c r="F65" s="6"/>
      <c r="G65" s="6"/>
      <c r="H65" s="71"/>
      <c r="I65" s="6"/>
      <c r="J65" s="6"/>
      <c r="K65" s="6"/>
      <c r="L65" s="6"/>
      <c r="M65" s="71"/>
      <c r="N65" s="71"/>
      <c r="O65" s="71"/>
      <c r="S65" s="6"/>
      <c r="T65" s="6"/>
      <c r="U65" s="71"/>
      <c r="V65" s="71"/>
      <c r="W65" s="71"/>
      <c r="Y65" s="6"/>
      <c r="Z65" s="6"/>
      <c r="AA65" s="50"/>
      <c r="AB65" s="57"/>
    </row>
    <row r="66" spans="1:28" s="56" customFormat="1" ht="24.95" customHeight="1" x14ac:dyDescent="0.25">
      <c r="A66" s="6"/>
      <c r="B66" s="6"/>
      <c r="C66" s="6"/>
      <c r="D66" s="6"/>
      <c r="E66" s="6"/>
      <c r="F66" s="6"/>
      <c r="G66" s="6"/>
      <c r="H66" s="71"/>
      <c r="I66" s="6"/>
      <c r="J66" s="6"/>
      <c r="K66" s="6"/>
      <c r="L66" s="6"/>
      <c r="M66" s="71"/>
      <c r="N66" s="71"/>
      <c r="O66" s="71"/>
      <c r="S66" s="6"/>
      <c r="T66" s="6"/>
      <c r="U66" s="71"/>
      <c r="V66" s="71"/>
      <c r="W66" s="71"/>
      <c r="Y66" s="6"/>
      <c r="Z66" s="6"/>
      <c r="AA66" s="50"/>
      <c r="AB66" s="57"/>
    </row>
    <row r="67" spans="1:28" s="56" customFormat="1" ht="24.95" customHeight="1" x14ac:dyDescent="0.25">
      <c r="A67" s="6"/>
      <c r="B67" s="6"/>
      <c r="C67" s="6"/>
      <c r="D67" s="6"/>
      <c r="E67" s="6"/>
      <c r="F67" s="6"/>
      <c r="G67" s="6"/>
      <c r="H67" s="71"/>
      <c r="I67" s="6"/>
      <c r="J67" s="6"/>
      <c r="K67" s="6"/>
      <c r="L67" s="6"/>
      <c r="M67" s="71"/>
      <c r="N67" s="71"/>
      <c r="O67" s="71"/>
      <c r="S67" s="6"/>
      <c r="T67" s="6"/>
      <c r="U67" s="71"/>
      <c r="V67" s="71"/>
      <c r="W67" s="71"/>
      <c r="Y67" s="6"/>
      <c r="Z67" s="6"/>
      <c r="AA67" s="50"/>
      <c r="AB67" s="57"/>
    </row>
    <row r="68" spans="1:28" s="56" customFormat="1" ht="24.95" customHeight="1" x14ac:dyDescent="0.25">
      <c r="A68" s="6"/>
      <c r="B68" s="6"/>
      <c r="C68" s="6"/>
      <c r="D68" s="6"/>
      <c r="E68" s="6"/>
      <c r="F68" s="6"/>
      <c r="G68" s="6"/>
      <c r="H68" s="71"/>
      <c r="I68" s="6"/>
      <c r="J68" s="6"/>
      <c r="K68" s="6"/>
      <c r="L68" s="6"/>
      <c r="M68" s="71"/>
      <c r="N68" s="71"/>
      <c r="O68" s="71"/>
      <c r="S68" s="6"/>
      <c r="T68" s="6"/>
      <c r="U68" s="71"/>
      <c r="V68" s="71"/>
      <c r="W68" s="71"/>
      <c r="Y68" s="6"/>
      <c r="Z68" s="6"/>
      <c r="AA68" s="50"/>
      <c r="AB68" s="57"/>
    </row>
    <row r="69" spans="1:28" s="56" customFormat="1" ht="24.95" customHeight="1" x14ac:dyDescent="0.25">
      <c r="A69" s="6"/>
      <c r="B69" s="6"/>
      <c r="C69" s="6"/>
      <c r="D69" s="6"/>
      <c r="E69" s="6"/>
      <c r="F69" s="6"/>
      <c r="G69" s="6"/>
      <c r="H69" s="71"/>
      <c r="I69" s="6"/>
      <c r="J69" s="6"/>
      <c r="K69" s="6"/>
      <c r="L69" s="6"/>
      <c r="M69" s="71"/>
      <c r="N69" s="71"/>
      <c r="O69" s="71"/>
      <c r="S69" s="6"/>
      <c r="T69" s="6"/>
      <c r="U69" s="71"/>
      <c r="V69" s="71"/>
      <c r="W69" s="71"/>
      <c r="Y69" s="6"/>
      <c r="Z69" s="6"/>
      <c r="AA69" s="50"/>
      <c r="AB69" s="57"/>
    </row>
    <row r="70" spans="1:28" s="56" customFormat="1" ht="24.95" customHeight="1" x14ac:dyDescent="0.25">
      <c r="A70" s="6"/>
      <c r="B70" s="6"/>
      <c r="C70" s="6"/>
      <c r="D70" s="6"/>
      <c r="E70" s="6"/>
      <c r="F70" s="6"/>
      <c r="G70" s="6"/>
      <c r="H70" s="71"/>
      <c r="I70" s="6"/>
      <c r="J70" s="6"/>
      <c r="K70" s="6"/>
      <c r="L70" s="6"/>
      <c r="M70" s="71"/>
      <c r="N70" s="71"/>
      <c r="O70" s="71"/>
      <c r="S70" s="6"/>
      <c r="T70" s="6"/>
      <c r="U70" s="71"/>
      <c r="V70" s="71"/>
      <c r="W70" s="71"/>
      <c r="Y70" s="6"/>
      <c r="Z70" s="6"/>
      <c r="AA70" s="50"/>
      <c r="AB70" s="57"/>
    </row>
    <row r="71" spans="1:28" s="56" customFormat="1" ht="24.95" customHeight="1" x14ac:dyDescent="0.25">
      <c r="A71" s="6"/>
      <c r="B71" s="6"/>
      <c r="C71" s="6"/>
      <c r="D71" s="6"/>
      <c r="E71" s="6"/>
      <c r="F71" s="6"/>
      <c r="G71" s="6"/>
      <c r="H71" s="71"/>
      <c r="I71" s="6"/>
      <c r="J71" s="6"/>
      <c r="K71" s="6"/>
      <c r="L71" s="6"/>
      <c r="M71" s="71"/>
      <c r="N71" s="71"/>
      <c r="O71" s="71"/>
      <c r="S71" s="6"/>
      <c r="T71" s="6"/>
      <c r="U71" s="71"/>
      <c r="V71" s="71"/>
      <c r="W71" s="71"/>
      <c r="Y71" s="6"/>
      <c r="Z71" s="6"/>
      <c r="AA71" s="50"/>
      <c r="AB71" s="57"/>
    </row>
    <row r="72" spans="1:28" s="56" customFormat="1" ht="24.95" customHeight="1" x14ac:dyDescent="0.25">
      <c r="A72" s="6"/>
      <c r="B72" s="6"/>
      <c r="C72" s="6"/>
      <c r="D72" s="6"/>
      <c r="E72" s="6"/>
      <c r="F72" s="6"/>
      <c r="G72" s="6"/>
      <c r="H72" s="71"/>
      <c r="I72" s="6"/>
      <c r="J72" s="6"/>
      <c r="K72" s="6"/>
      <c r="L72" s="6"/>
      <c r="M72" s="71"/>
      <c r="N72" s="71"/>
      <c r="O72" s="71"/>
      <c r="S72" s="6"/>
      <c r="T72" s="6"/>
      <c r="U72" s="71"/>
      <c r="V72" s="71"/>
      <c r="W72" s="71"/>
      <c r="Y72" s="6"/>
      <c r="Z72" s="6"/>
      <c r="AA72" s="50"/>
      <c r="AB72" s="57"/>
    </row>
    <row r="73" spans="1:28" s="56" customFormat="1" ht="24.95" customHeight="1" x14ac:dyDescent="0.25">
      <c r="A73" s="6"/>
      <c r="B73" s="6"/>
      <c r="C73" s="6"/>
      <c r="D73" s="6"/>
      <c r="E73" s="6"/>
      <c r="F73" s="6"/>
      <c r="G73" s="6"/>
      <c r="H73" s="71"/>
      <c r="I73" s="6"/>
      <c r="J73" s="6"/>
      <c r="K73" s="6"/>
      <c r="L73" s="6"/>
      <c r="M73" s="71"/>
      <c r="N73" s="71"/>
      <c r="O73" s="71"/>
      <c r="S73" s="6"/>
      <c r="T73" s="6"/>
      <c r="U73" s="71"/>
      <c r="V73" s="71"/>
      <c r="W73" s="71"/>
      <c r="Y73" s="6"/>
      <c r="Z73" s="6"/>
      <c r="AA73" s="50"/>
      <c r="AB73" s="57"/>
    </row>
    <row r="74" spans="1:28" s="56" customFormat="1" ht="24.95" customHeight="1" x14ac:dyDescent="0.25">
      <c r="A74" s="6"/>
      <c r="B74" s="6"/>
      <c r="C74" s="6"/>
      <c r="D74" s="6"/>
      <c r="E74" s="6"/>
      <c r="F74" s="6"/>
      <c r="G74" s="6"/>
      <c r="H74" s="71"/>
      <c r="I74" s="6"/>
      <c r="J74" s="6"/>
      <c r="K74" s="6"/>
      <c r="L74" s="6"/>
      <c r="M74" s="71"/>
      <c r="N74" s="71"/>
      <c r="O74" s="71"/>
      <c r="S74" s="6"/>
      <c r="T74" s="6"/>
      <c r="U74" s="71"/>
      <c r="V74" s="71"/>
      <c r="W74" s="71"/>
      <c r="Y74" s="6"/>
      <c r="Z74" s="6"/>
      <c r="AA74" s="50"/>
      <c r="AB74" s="57"/>
    </row>
    <row r="75" spans="1:28" s="56" customFormat="1" ht="24.95" customHeight="1" x14ac:dyDescent="0.25">
      <c r="A75" s="6"/>
      <c r="B75" s="6"/>
      <c r="C75" s="6"/>
      <c r="D75" s="6"/>
      <c r="E75" s="6"/>
      <c r="F75" s="6"/>
      <c r="G75" s="6"/>
      <c r="H75" s="71"/>
      <c r="I75" s="6"/>
      <c r="J75" s="6"/>
      <c r="K75" s="6"/>
      <c r="L75" s="6"/>
      <c r="M75" s="71"/>
      <c r="N75" s="71"/>
      <c r="O75" s="71"/>
      <c r="S75" s="6"/>
      <c r="T75" s="6"/>
      <c r="U75" s="71"/>
      <c r="V75" s="71"/>
      <c r="W75" s="71"/>
      <c r="Y75" s="6"/>
      <c r="Z75" s="6"/>
      <c r="AA75" s="50"/>
      <c r="AB75" s="57"/>
    </row>
    <row r="76" spans="1:28" s="56" customFormat="1" ht="24.95" customHeight="1" x14ac:dyDescent="0.25">
      <c r="A76" s="6"/>
      <c r="B76" s="6"/>
      <c r="C76" s="6"/>
      <c r="D76" s="6"/>
      <c r="E76" s="6"/>
      <c r="F76" s="6"/>
      <c r="G76" s="6"/>
      <c r="H76" s="71"/>
      <c r="I76" s="6"/>
      <c r="J76" s="6"/>
      <c r="K76" s="6"/>
      <c r="L76" s="6"/>
      <c r="M76" s="71"/>
      <c r="N76" s="71"/>
      <c r="O76" s="71"/>
      <c r="S76" s="6"/>
      <c r="T76" s="6"/>
      <c r="U76" s="71"/>
      <c r="V76" s="71"/>
      <c r="W76" s="71"/>
      <c r="Y76" s="6"/>
      <c r="Z76" s="6"/>
      <c r="AA76" s="50"/>
      <c r="AB76" s="57"/>
    </row>
    <row r="77" spans="1:28" s="56" customFormat="1" ht="24.95" customHeight="1" x14ac:dyDescent="0.25">
      <c r="A77" s="6"/>
      <c r="B77" s="6"/>
      <c r="C77" s="6"/>
      <c r="D77" s="6"/>
      <c r="E77" s="6"/>
      <c r="F77" s="6"/>
      <c r="G77" s="6"/>
      <c r="H77" s="71"/>
      <c r="I77" s="6"/>
      <c r="J77" s="6"/>
      <c r="K77" s="6"/>
      <c r="L77" s="6"/>
      <c r="M77" s="71"/>
      <c r="N77" s="71"/>
      <c r="O77" s="71"/>
      <c r="S77" s="6"/>
      <c r="T77" s="6"/>
      <c r="U77" s="71"/>
      <c r="V77" s="71"/>
      <c r="W77" s="71"/>
      <c r="Y77" s="6"/>
      <c r="Z77" s="6"/>
      <c r="AA77" s="50"/>
      <c r="AB77" s="57"/>
    </row>
    <row r="78" spans="1:28" s="56" customFormat="1" ht="24.95" customHeight="1" x14ac:dyDescent="0.25">
      <c r="A78" s="6"/>
      <c r="B78" s="6"/>
      <c r="C78" s="6"/>
      <c r="D78" s="6"/>
      <c r="E78" s="6"/>
      <c r="F78" s="6"/>
      <c r="G78" s="6"/>
      <c r="H78" s="71"/>
      <c r="I78" s="6"/>
      <c r="J78" s="6"/>
      <c r="K78" s="6"/>
      <c r="L78" s="6"/>
      <c r="M78" s="71"/>
      <c r="N78" s="71"/>
      <c r="O78" s="71"/>
      <c r="S78" s="6"/>
      <c r="T78" s="6"/>
      <c r="U78" s="71"/>
      <c r="V78" s="71"/>
      <c r="W78" s="71"/>
      <c r="Y78" s="6"/>
      <c r="Z78" s="6"/>
      <c r="AA78" s="50"/>
      <c r="AB78" s="57"/>
    </row>
    <row r="79" spans="1:28" s="56" customFormat="1" ht="24.95" customHeight="1" x14ac:dyDescent="0.25">
      <c r="A79" s="6"/>
      <c r="B79" s="6"/>
      <c r="C79" s="6"/>
      <c r="D79" s="6"/>
      <c r="E79" s="6"/>
      <c r="F79" s="6"/>
      <c r="G79" s="6"/>
      <c r="H79" s="71"/>
      <c r="I79" s="6"/>
      <c r="J79" s="6"/>
      <c r="K79" s="6"/>
      <c r="L79" s="6"/>
      <c r="M79" s="71"/>
      <c r="N79" s="71"/>
      <c r="O79" s="71"/>
      <c r="S79" s="6"/>
      <c r="T79" s="6"/>
      <c r="U79" s="71"/>
      <c r="V79" s="71"/>
      <c r="W79" s="71"/>
      <c r="Y79" s="6"/>
      <c r="Z79" s="6"/>
      <c r="AA79" s="50"/>
      <c r="AB79" s="57"/>
    </row>
    <row r="80" spans="1:28" s="56" customFormat="1" ht="24.95" customHeight="1" x14ac:dyDescent="0.25">
      <c r="A80" s="6"/>
      <c r="B80" s="6"/>
      <c r="C80" s="6"/>
      <c r="D80" s="6"/>
      <c r="E80" s="6"/>
      <c r="F80" s="6"/>
      <c r="G80" s="6"/>
      <c r="H80" s="71"/>
      <c r="I80" s="6"/>
      <c r="J80" s="6"/>
      <c r="K80" s="6"/>
      <c r="L80" s="6"/>
      <c r="M80" s="71"/>
      <c r="N80" s="71"/>
      <c r="O80" s="71"/>
      <c r="S80" s="6"/>
      <c r="T80" s="6"/>
      <c r="U80" s="71"/>
      <c r="V80" s="71"/>
      <c r="W80" s="71"/>
      <c r="Y80" s="6"/>
      <c r="Z80" s="6"/>
      <c r="AA80" s="50"/>
      <c r="AB80" s="57"/>
    </row>
    <row r="81" spans="1:28" s="56" customFormat="1" ht="24.95" customHeight="1" x14ac:dyDescent="0.25">
      <c r="A81" s="6"/>
      <c r="B81" s="6"/>
      <c r="C81" s="6"/>
      <c r="D81" s="6"/>
      <c r="E81" s="6"/>
      <c r="F81" s="6"/>
      <c r="G81" s="6"/>
      <c r="H81" s="71"/>
      <c r="I81" s="6"/>
      <c r="J81" s="6"/>
      <c r="K81" s="6"/>
      <c r="L81" s="6"/>
      <c r="M81" s="71"/>
      <c r="N81" s="71"/>
      <c r="O81" s="71"/>
      <c r="S81" s="6"/>
      <c r="T81" s="6"/>
      <c r="U81" s="71"/>
      <c r="V81" s="71"/>
      <c r="W81" s="71"/>
      <c r="Y81" s="6"/>
      <c r="Z81" s="6"/>
      <c r="AA81" s="50"/>
      <c r="AB81" s="57"/>
    </row>
    <row r="82" spans="1:28" s="56" customFormat="1" ht="24.95" customHeight="1" x14ac:dyDescent="0.25">
      <c r="A82" s="6"/>
      <c r="B82" s="6"/>
      <c r="C82" s="6"/>
      <c r="D82" s="6"/>
      <c r="E82" s="6"/>
      <c r="F82" s="6"/>
      <c r="G82" s="6"/>
      <c r="H82" s="71"/>
      <c r="I82" s="6"/>
      <c r="J82" s="6"/>
      <c r="K82" s="6"/>
      <c r="L82" s="6"/>
      <c r="M82" s="71"/>
      <c r="N82" s="71"/>
      <c r="O82" s="71"/>
      <c r="S82" s="6"/>
      <c r="T82" s="6"/>
      <c r="U82" s="71"/>
      <c r="V82" s="71"/>
      <c r="W82" s="71"/>
      <c r="Y82" s="6"/>
      <c r="Z82" s="6"/>
      <c r="AA82" s="50"/>
      <c r="AB82" s="57"/>
    </row>
    <row r="83" spans="1:28" s="56" customFormat="1" ht="24.95" customHeight="1" x14ac:dyDescent="0.25">
      <c r="A83" s="6"/>
      <c r="B83" s="6"/>
      <c r="C83" s="6"/>
      <c r="D83" s="6"/>
      <c r="E83" s="6"/>
      <c r="F83" s="6"/>
      <c r="G83" s="6"/>
      <c r="H83" s="71"/>
      <c r="I83" s="6"/>
      <c r="J83" s="6"/>
      <c r="K83" s="6"/>
      <c r="L83" s="6"/>
      <c r="M83" s="71"/>
      <c r="N83" s="71"/>
      <c r="O83" s="71"/>
      <c r="S83" s="6"/>
      <c r="T83" s="6"/>
      <c r="U83" s="71"/>
      <c r="V83" s="71"/>
      <c r="W83" s="71"/>
      <c r="Y83" s="6"/>
      <c r="Z83" s="6"/>
      <c r="AA83" s="50"/>
      <c r="AB83" s="57"/>
    </row>
    <row r="84" spans="1:28" s="56" customFormat="1" ht="24.95" customHeight="1" x14ac:dyDescent="0.25">
      <c r="A84" s="6"/>
      <c r="B84" s="6"/>
      <c r="C84" s="6"/>
      <c r="D84" s="6"/>
      <c r="E84" s="6"/>
      <c r="F84" s="6"/>
      <c r="G84" s="6"/>
      <c r="H84" s="71"/>
      <c r="I84" s="6"/>
      <c r="J84" s="6"/>
      <c r="K84" s="6"/>
      <c r="L84" s="6"/>
      <c r="M84" s="71"/>
      <c r="N84" s="71"/>
      <c r="O84" s="71"/>
      <c r="S84" s="6"/>
      <c r="T84" s="6"/>
      <c r="U84" s="71"/>
      <c r="V84" s="71"/>
      <c r="W84" s="71"/>
      <c r="Y84" s="6"/>
      <c r="Z84" s="6"/>
      <c r="AA84" s="50"/>
      <c r="AB84" s="57"/>
    </row>
    <row r="85" spans="1:28" s="56" customFormat="1" ht="24.95" customHeight="1" x14ac:dyDescent="0.25">
      <c r="A85" s="6"/>
      <c r="B85" s="6"/>
      <c r="C85" s="6"/>
      <c r="D85" s="6"/>
      <c r="E85" s="6"/>
      <c r="F85" s="6"/>
      <c r="G85" s="6"/>
      <c r="H85" s="71"/>
      <c r="I85" s="6"/>
      <c r="J85" s="6"/>
      <c r="K85" s="6"/>
      <c r="L85" s="6"/>
      <c r="M85" s="71"/>
      <c r="N85" s="71"/>
      <c r="O85" s="71"/>
      <c r="S85" s="6"/>
      <c r="T85" s="6"/>
      <c r="U85" s="71"/>
      <c r="V85" s="71"/>
      <c r="W85" s="71"/>
      <c r="Y85" s="6"/>
      <c r="Z85" s="6"/>
      <c r="AA85" s="50"/>
      <c r="AB85" s="57"/>
    </row>
    <row r="86" spans="1:28" s="56" customFormat="1" ht="24.95" customHeight="1" x14ac:dyDescent="0.25">
      <c r="A86" s="6"/>
      <c r="B86" s="6"/>
      <c r="C86" s="6"/>
      <c r="D86" s="6"/>
      <c r="E86" s="6"/>
      <c r="F86" s="6"/>
      <c r="G86" s="6"/>
      <c r="H86" s="71"/>
      <c r="I86" s="6"/>
      <c r="J86" s="6"/>
      <c r="K86" s="6"/>
      <c r="L86" s="6"/>
      <c r="M86" s="71"/>
      <c r="N86" s="71"/>
      <c r="O86" s="71"/>
      <c r="S86" s="6"/>
      <c r="T86" s="6"/>
      <c r="U86" s="71"/>
      <c r="V86" s="71"/>
      <c r="W86" s="71"/>
      <c r="Y86" s="6"/>
      <c r="Z86" s="6"/>
      <c r="AA86" s="50"/>
      <c r="AB86" s="57"/>
    </row>
    <row r="87" spans="1:28" s="56" customFormat="1" ht="24.95" customHeight="1" x14ac:dyDescent="0.25">
      <c r="A87" s="6"/>
      <c r="B87" s="6"/>
      <c r="C87" s="6"/>
      <c r="D87" s="6"/>
      <c r="E87" s="6"/>
      <c r="F87" s="6"/>
      <c r="G87" s="6"/>
      <c r="H87" s="71"/>
      <c r="I87" s="6"/>
      <c r="J87" s="6"/>
      <c r="K87" s="6"/>
      <c r="L87" s="6"/>
      <c r="M87" s="71"/>
      <c r="N87" s="71"/>
      <c r="O87" s="71"/>
      <c r="S87" s="6"/>
      <c r="T87" s="6"/>
      <c r="U87" s="71"/>
      <c r="V87" s="71"/>
      <c r="W87" s="71"/>
      <c r="Y87" s="6"/>
      <c r="Z87" s="6"/>
      <c r="AA87" s="50"/>
      <c r="AB87" s="57"/>
    </row>
    <row r="88" spans="1:28" s="56" customFormat="1" ht="24.95" customHeight="1" x14ac:dyDescent="0.25">
      <c r="A88" s="6"/>
      <c r="B88" s="6"/>
      <c r="C88" s="6"/>
      <c r="D88" s="6"/>
      <c r="E88" s="6"/>
      <c r="F88" s="6"/>
      <c r="G88" s="6"/>
      <c r="H88" s="71"/>
      <c r="I88" s="6"/>
      <c r="J88" s="6"/>
      <c r="K88" s="6"/>
      <c r="L88" s="6"/>
      <c r="M88" s="71"/>
      <c r="N88" s="71"/>
      <c r="O88" s="71"/>
      <c r="S88" s="6"/>
      <c r="T88" s="6"/>
      <c r="U88" s="71"/>
      <c r="V88" s="71"/>
      <c r="W88" s="71"/>
      <c r="Y88" s="6"/>
      <c r="Z88" s="6"/>
      <c r="AA88" s="50"/>
      <c r="AB88" s="57"/>
    </row>
    <row r="89" spans="1:28" s="56" customFormat="1" ht="24.95" customHeight="1" x14ac:dyDescent="0.25">
      <c r="A89" s="6"/>
      <c r="B89" s="6"/>
      <c r="C89" s="6"/>
      <c r="D89" s="6"/>
      <c r="E89" s="6"/>
      <c r="F89" s="6"/>
      <c r="G89" s="6"/>
      <c r="H89" s="71"/>
      <c r="I89" s="6"/>
      <c r="J89" s="6"/>
      <c r="K89" s="6"/>
      <c r="L89" s="6"/>
      <c r="M89" s="71"/>
      <c r="N89" s="71"/>
      <c r="O89" s="71"/>
      <c r="S89" s="6"/>
      <c r="T89" s="6"/>
      <c r="U89" s="71"/>
      <c r="V89" s="71"/>
      <c r="W89" s="71"/>
      <c r="Y89" s="6"/>
      <c r="Z89" s="6"/>
      <c r="AA89" s="50"/>
      <c r="AB89" s="57"/>
    </row>
    <row r="90" spans="1:28" s="56" customFormat="1" ht="24.95" customHeight="1" x14ac:dyDescent="0.25">
      <c r="A90" s="6"/>
      <c r="B90" s="6"/>
      <c r="C90" s="6"/>
      <c r="D90" s="6"/>
      <c r="E90" s="6"/>
      <c r="F90" s="6"/>
      <c r="G90" s="6"/>
      <c r="H90" s="71"/>
      <c r="I90" s="6"/>
      <c r="J90" s="6"/>
      <c r="K90" s="6"/>
      <c r="L90" s="6"/>
      <c r="M90" s="71"/>
      <c r="N90" s="71"/>
      <c r="O90" s="71"/>
      <c r="S90" s="6"/>
      <c r="T90" s="6"/>
      <c r="U90" s="71"/>
      <c r="V90" s="71"/>
      <c r="W90" s="71"/>
      <c r="Y90" s="6"/>
      <c r="Z90" s="6"/>
      <c r="AA90" s="50"/>
      <c r="AB90" s="57"/>
    </row>
    <row r="91" spans="1:28" s="56" customFormat="1" ht="24.95" customHeight="1" x14ac:dyDescent="0.25">
      <c r="A91" s="6"/>
      <c r="B91" s="6"/>
      <c r="C91" s="6"/>
      <c r="D91" s="6"/>
      <c r="E91" s="6"/>
      <c r="F91" s="6"/>
      <c r="G91" s="6"/>
      <c r="H91" s="71"/>
      <c r="I91" s="6"/>
      <c r="J91" s="6"/>
      <c r="K91" s="6"/>
      <c r="L91" s="6"/>
      <c r="M91" s="71"/>
      <c r="N91" s="71"/>
      <c r="O91" s="71"/>
      <c r="S91" s="6"/>
      <c r="T91" s="6"/>
      <c r="U91" s="71"/>
      <c r="V91" s="71"/>
      <c r="W91" s="71"/>
      <c r="Y91" s="6"/>
      <c r="Z91" s="6"/>
      <c r="AA91" s="50"/>
      <c r="AB91" s="57"/>
    </row>
    <row r="92" spans="1:28" s="56" customFormat="1" ht="24.95" customHeight="1" x14ac:dyDescent="0.25">
      <c r="A92" s="6"/>
      <c r="B92" s="6"/>
      <c r="C92" s="6"/>
      <c r="D92" s="6"/>
      <c r="E92" s="6"/>
      <c r="F92" s="6"/>
      <c r="G92" s="6"/>
      <c r="H92" s="71"/>
      <c r="I92" s="6"/>
      <c r="J92" s="6"/>
      <c r="K92" s="6"/>
      <c r="L92" s="6"/>
      <c r="M92" s="71"/>
      <c r="N92" s="71"/>
      <c r="O92" s="71"/>
      <c r="S92" s="6"/>
      <c r="T92" s="6"/>
      <c r="U92" s="71"/>
      <c r="V92" s="71"/>
      <c r="W92" s="71"/>
      <c r="Y92" s="6"/>
      <c r="Z92" s="6"/>
      <c r="AA92" s="50"/>
      <c r="AB92" s="57"/>
    </row>
    <row r="93" spans="1:28" s="56" customFormat="1" ht="24.95" customHeight="1" x14ac:dyDescent="0.25">
      <c r="A93" s="6"/>
      <c r="B93" s="6"/>
      <c r="C93" s="6"/>
      <c r="D93" s="6"/>
      <c r="E93" s="6"/>
      <c r="F93" s="6"/>
      <c r="G93" s="6"/>
      <c r="H93" s="71"/>
      <c r="I93" s="6"/>
      <c r="J93" s="6"/>
      <c r="K93" s="6"/>
      <c r="L93" s="6"/>
      <c r="M93" s="71"/>
      <c r="N93" s="71"/>
      <c r="O93" s="71"/>
      <c r="S93" s="6"/>
      <c r="T93" s="6"/>
      <c r="U93" s="71"/>
      <c r="V93" s="71"/>
      <c r="W93" s="71"/>
      <c r="Y93" s="6"/>
      <c r="Z93" s="6"/>
      <c r="AA93" s="50"/>
      <c r="AB93" s="57"/>
    </row>
    <row r="94" spans="1:28" s="56" customFormat="1" ht="24.95" customHeight="1" x14ac:dyDescent="0.25">
      <c r="A94" s="6"/>
      <c r="B94" s="6"/>
      <c r="C94" s="6"/>
      <c r="D94" s="6"/>
      <c r="E94" s="6"/>
      <c r="F94" s="6"/>
      <c r="G94" s="6"/>
      <c r="H94" s="71"/>
      <c r="I94" s="6"/>
      <c r="J94" s="6"/>
      <c r="K94" s="6"/>
      <c r="L94" s="6"/>
      <c r="M94" s="71"/>
      <c r="N94" s="71"/>
      <c r="O94" s="71"/>
      <c r="S94" s="6"/>
      <c r="T94" s="6"/>
      <c r="U94" s="71"/>
      <c r="V94" s="71"/>
      <c r="W94" s="71"/>
      <c r="Y94" s="6"/>
      <c r="Z94" s="6"/>
      <c r="AA94" s="50"/>
      <c r="AB94" s="57"/>
    </row>
    <row r="95" spans="1:28" s="56" customFormat="1" ht="24.95" customHeight="1" x14ac:dyDescent="0.25">
      <c r="A95" s="6"/>
      <c r="B95" s="6"/>
      <c r="C95" s="6"/>
      <c r="D95" s="6"/>
      <c r="E95" s="6"/>
      <c r="F95" s="6"/>
      <c r="G95" s="6"/>
      <c r="H95" s="71"/>
      <c r="I95" s="6"/>
      <c r="J95" s="6"/>
      <c r="K95" s="6"/>
      <c r="L95" s="6"/>
      <c r="M95" s="71"/>
      <c r="N95" s="71"/>
      <c r="O95" s="71"/>
      <c r="S95" s="6"/>
      <c r="T95" s="6"/>
      <c r="U95" s="71"/>
      <c r="V95" s="71"/>
      <c r="W95" s="71"/>
      <c r="Y95" s="6"/>
      <c r="Z95" s="6"/>
      <c r="AA95" s="50"/>
      <c r="AB95" s="57"/>
    </row>
    <row r="96" spans="1:28" s="56" customFormat="1" ht="24.95" customHeight="1" x14ac:dyDescent="0.25">
      <c r="A96" s="6"/>
      <c r="B96" s="6"/>
      <c r="C96" s="6"/>
      <c r="D96" s="6"/>
      <c r="E96" s="6"/>
      <c r="F96" s="6"/>
      <c r="G96" s="6"/>
      <c r="H96" s="71"/>
      <c r="I96" s="6"/>
      <c r="J96" s="6"/>
      <c r="K96" s="6"/>
      <c r="L96" s="6"/>
      <c r="M96" s="71"/>
      <c r="N96" s="71"/>
      <c r="O96" s="71"/>
      <c r="S96" s="6"/>
      <c r="T96" s="6"/>
      <c r="U96" s="71"/>
      <c r="V96" s="71"/>
      <c r="W96" s="71"/>
      <c r="Y96" s="6"/>
      <c r="Z96" s="6"/>
      <c r="AA96" s="50"/>
      <c r="AB96" s="57"/>
    </row>
    <row r="97" spans="1:28" s="56" customFormat="1" ht="24.95" customHeight="1" x14ac:dyDescent="0.25">
      <c r="A97" s="6"/>
      <c r="B97" s="6"/>
      <c r="C97" s="6"/>
      <c r="D97" s="6"/>
      <c r="E97" s="6"/>
      <c r="F97" s="6"/>
      <c r="G97" s="6"/>
      <c r="H97" s="71"/>
      <c r="I97" s="6"/>
      <c r="J97" s="6"/>
      <c r="K97" s="6"/>
      <c r="L97" s="6"/>
      <c r="M97" s="71"/>
      <c r="N97" s="71"/>
      <c r="O97" s="71"/>
      <c r="S97" s="6"/>
      <c r="T97" s="6"/>
      <c r="U97" s="71"/>
      <c r="V97" s="71"/>
      <c r="W97" s="71"/>
      <c r="Y97" s="6"/>
      <c r="Z97" s="6"/>
      <c r="AA97" s="50"/>
      <c r="AB97" s="57"/>
    </row>
    <row r="98" spans="1:28" s="56" customFormat="1" ht="24.95" customHeight="1" x14ac:dyDescent="0.25">
      <c r="A98" s="6"/>
      <c r="B98" s="6"/>
      <c r="C98" s="6"/>
      <c r="D98" s="6"/>
      <c r="E98" s="6"/>
      <c r="F98" s="6"/>
      <c r="G98" s="6"/>
      <c r="H98" s="71"/>
      <c r="I98" s="6"/>
      <c r="J98" s="6"/>
      <c r="K98" s="6"/>
      <c r="L98" s="6"/>
      <c r="M98" s="71"/>
      <c r="N98" s="71"/>
      <c r="O98" s="71"/>
      <c r="S98" s="6"/>
      <c r="T98" s="6"/>
      <c r="U98" s="71"/>
      <c r="V98" s="71"/>
      <c r="W98" s="71"/>
      <c r="Y98" s="6"/>
      <c r="Z98" s="6"/>
      <c r="AA98" s="50"/>
      <c r="AB98" s="57"/>
    </row>
    <row r="99" spans="1:28" s="56" customFormat="1" ht="24.95" customHeight="1" x14ac:dyDescent="0.25">
      <c r="A99" s="6"/>
      <c r="B99" s="6"/>
      <c r="C99" s="6"/>
      <c r="D99" s="6"/>
      <c r="E99" s="6"/>
      <c r="F99" s="6"/>
      <c r="G99" s="6"/>
      <c r="H99" s="71"/>
      <c r="I99" s="6"/>
      <c r="J99" s="6"/>
      <c r="K99" s="6"/>
      <c r="L99" s="6"/>
      <c r="M99" s="71"/>
      <c r="N99" s="71"/>
      <c r="O99" s="71"/>
      <c r="S99" s="6"/>
      <c r="T99" s="6"/>
      <c r="U99" s="71"/>
      <c r="V99" s="71"/>
      <c r="W99" s="71"/>
      <c r="Y99" s="6"/>
      <c r="Z99" s="6"/>
      <c r="AA99" s="50"/>
      <c r="AB99" s="57"/>
    </row>
    <row r="100" spans="1:28" s="56" customFormat="1" ht="24.95" customHeight="1" x14ac:dyDescent="0.25">
      <c r="A100" s="6"/>
      <c r="B100" s="6"/>
      <c r="C100" s="6"/>
      <c r="D100" s="6"/>
      <c r="E100" s="6"/>
      <c r="F100" s="6"/>
      <c r="G100" s="6"/>
      <c r="H100" s="71"/>
      <c r="I100" s="6"/>
      <c r="J100" s="6"/>
      <c r="K100" s="6"/>
      <c r="L100" s="6"/>
      <c r="M100" s="71"/>
      <c r="N100" s="71"/>
      <c r="O100" s="71"/>
      <c r="S100" s="6"/>
      <c r="T100" s="6"/>
      <c r="U100" s="71"/>
      <c r="V100" s="71"/>
      <c r="W100" s="71"/>
      <c r="Y100" s="6"/>
      <c r="Z100" s="6"/>
      <c r="AA100" s="50"/>
      <c r="AB100" s="57"/>
    </row>
    <row r="101" spans="1:28" s="56" customFormat="1" ht="24.95" customHeight="1" x14ac:dyDescent="0.25">
      <c r="A101" s="6"/>
      <c r="B101" s="6"/>
      <c r="C101" s="6"/>
      <c r="D101" s="6"/>
      <c r="E101" s="6"/>
      <c r="F101" s="6"/>
      <c r="G101" s="6"/>
      <c r="H101" s="71"/>
      <c r="I101" s="6"/>
      <c r="J101" s="6"/>
      <c r="K101" s="6"/>
      <c r="L101" s="6"/>
      <c r="M101" s="71"/>
      <c r="N101" s="71"/>
      <c r="O101" s="71"/>
      <c r="S101" s="6"/>
      <c r="T101" s="6"/>
      <c r="U101" s="71"/>
      <c r="V101" s="71"/>
      <c r="W101" s="71"/>
      <c r="Y101" s="6"/>
      <c r="Z101" s="6"/>
      <c r="AA101" s="50"/>
      <c r="AB101" s="57"/>
    </row>
    <row r="102" spans="1:28" s="56" customFormat="1" ht="24.95" customHeight="1" x14ac:dyDescent="0.25">
      <c r="A102" s="6"/>
      <c r="B102" s="6"/>
      <c r="C102" s="6"/>
      <c r="D102" s="6"/>
      <c r="E102" s="6"/>
      <c r="F102" s="6"/>
      <c r="G102" s="6"/>
      <c r="H102" s="71"/>
      <c r="I102" s="6"/>
      <c r="J102" s="6"/>
      <c r="K102" s="6"/>
      <c r="L102" s="6"/>
      <c r="M102" s="71"/>
      <c r="N102" s="71"/>
      <c r="O102" s="71"/>
      <c r="S102" s="6"/>
      <c r="T102" s="6"/>
      <c r="U102" s="71"/>
      <c r="V102" s="71"/>
      <c r="W102" s="71"/>
      <c r="Y102" s="6"/>
      <c r="Z102" s="6"/>
      <c r="AA102" s="50"/>
      <c r="AB102" s="57"/>
    </row>
    <row r="103" spans="1:28" s="56" customFormat="1" ht="24.95" customHeight="1" x14ac:dyDescent="0.25">
      <c r="A103" s="6"/>
      <c r="B103" s="6"/>
      <c r="C103" s="6"/>
      <c r="D103" s="6"/>
      <c r="E103" s="6"/>
      <c r="F103" s="6"/>
      <c r="G103" s="6"/>
      <c r="H103" s="71"/>
      <c r="I103" s="6"/>
      <c r="J103" s="6"/>
      <c r="K103" s="6"/>
      <c r="L103" s="6"/>
      <c r="M103" s="71"/>
      <c r="N103" s="71"/>
      <c r="O103" s="71"/>
      <c r="S103" s="6"/>
      <c r="T103" s="6"/>
      <c r="U103" s="71"/>
      <c r="V103" s="71"/>
      <c r="W103" s="71"/>
      <c r="Y103" s="6"/>
      <c r="Z103" s="6"/>
      <c r="AA103" s="50"/>
      <c r="AB103" s="57"/>
    </row>
    <row r="104" spans="1:28" s="56" customFormat="1" ht="24.95" customHeight="1" x14ac:dyDescent="0.25">
      <c r="A104" s="6"/>
      <c r="B104" s="6"/>
      <c r="C104" s="6"/>
      <c r="D104" s="6"/>
      <c r="E104" s="6"/>
      <c r="F104" s="6"/>
      <c r="G104" s="6"/>
      <c r="H104" s="71"/>
      <c r="I104" s="6"/>
      <c r="J104" s="6"/>
      <c r="K104" s="6"/>
      <c r="L104" s="6"/>
      <c r="M104" s="71"/>
      <c r="N104" s="71"/>
      <c r="O104" s="71"/>
      <c r="S104" s="6"/>
      <c r="T104" s="6"/>
      <c r="U104" s="71"/>
      <c r="V104" s="71"/>
      <c r="W104" s="71"/>
      <c r="Y104" s="6"/>
      <c r="Z104" s="6"/>
      <c r="AA104" s="50"/>
      <c r="AB104" s="57"/>
    </row>
    <row r="105" spans="1:28" s="56" customFormat="1" ht="24.95" customHeight="1" x14ac:dyDescent="0.25">
      <c r="A105" s="6"/>
      <c r="B105" s="6"/>
      <c r="C105" s="6"/>
      <c r="D105" s="6"/>
      <c r="E105" s="6"/>
      <c r="F105" s="6"/>
      <c r="G105" s="6"/>
      <c r="H105" s="71"/>
      <c r="I105" s="6"/>
      <c r="J105" s="6"/>
      <c r="K105" s="6"/>
      <c r="L105" s="6"/>
      <c r="M105" s="71"/>
      <c r="N105" s="71"/>
      <c r="O105" s="71"/>
      <c r="S105" s="6"/>
      <c r="T105" s="6"/>
      <c r="U105" s="71"/>
      <c r="V105" s="71"/>
      <c r="W105" s="71"/>
      <c r="Y105" s="6"/>
      <c r="Z105" s="6"/>
      <c r="AA105" s="50"/>
      <c r="AB105" s="57"/>
    </row>
    <row r="106" spans="1:28" s="56" customFormat="1" ht="24.95" customHeight="1" x14ac:dyDescent="0.25">
      <c r="A106" s="6"/>
      <c r="B106" s="6"/>
      <c r="C106" s="6"/>
      <c r="D106" s="6"/>
      <c r="E106" s="6"/>
      <c r="F106" s="6"/>
      <c r="G106" s="6"/>
      <c r="H106" s="71"/>
      <c r="I106" s="6"/>
      <c r="J106" s="6"/>
      <c r="K106" s="6"/>
      <c r="L106" s="6"/>
      <c r="M106" s="71"/>
      <c r="N106" s="71"/>
      <c r="O106" s="71"/>
      <c r="S106" s="6"/>
      <c r="T106" s="6"/>
      <c r="U106" s="71"/>
      <c r="V106" s="71"/>
      <c r="W106" s="71"/>
      <c r="Y106" s="6"/>
      <c r="Z106" s="6"/>
      <c r="AA106" s="50"/>
      <c r="AB106" s="57"/>
    </row>
    <row r="107" spans="1:28" s="56" customFormat="1" ht="24.95" customHeight="1" x14ac:dyDescent="0.25">
      <c r="A107" s="6"/>
      <c r="B107" s="6"/>
      <c r="C107" s="6"/>
      <c r="D107" s="6"/>
      <c r="E107" s="6"/>
      <c r="F107" s="6"/>
      <c r="G107" s="6"/>
      <c r="H107" s="71"/>
      <c r="I107" s="6"/>
      <c r="J107" s="6"/>
      <c r="K107" s="6"/>
      <c r="L107" s="6"/>
      <c r="M107" s="71"/>
      <c r="N107" s="71"/>
      <c r="O107" s="71"/>
      <c r="S107" s="6"/>
      <c r="T107" s="6"/>
      <c r="U107" s="71"/>
      <c r="V107" s="71"/>
      <c r="W107" s="71"/>
      <c r="Y107" s="6"/>
      <c r="Z107" s="6"/>
      <c r="AA107" s="50"/>
      <c r="AB107" s="57"/>
    </row>
    <row r="108" spans="1:28" s="56" customFormat="1" ht="24.95" customHeight="1" x14ac:dyDescent="0.25">
      <c r="A108" s="6"/>
      <c r="B108" s="6"/>
      <c r="C108" s="6"/>
      <c r="D108" s="6"/>
      <c r="E108" s="6"/>
      <c r="F108" s="6"/>
      <c r="G108" s="6"/>
      <c r="H108" s="71"/>
      <c r="I108" s="6"/>
      <c r="J108" s="6"/>
      <c r="K108" s="6"/>
      <c r="L108" s="6"/>
      <c r="M108" s="71"/>
      <c r="N108" s="71"/>
      <c r="O108" s="71"/>
      <c r="S108" s="6"/>
      <c r="T108" s="6"/>
      <c r="U108" s="71"/>
      <c r="V108" s="71"/>
      <c r="W108" s="71"/>
      <c r="Y108" s="6"/>
      <c r="Z108" s="6"/>
      <c r="AA108" s="50"/>
      <c r="AB108" s="57"/>
    </row>
    <row r="109" spans="1:28" s="56" customFormat="1" ht="24.95" customHeight="1" x14ac:dyDescent="0.25">
      <c r="A109" s="6"/>
      <c r="B109" s="6"/>
      <c r="C109" s="6"/>
      <c r="D109" s="6"/>
      <c r="E109" s="6"/>
      <c r="F109" s="6"/>
      <c r="G109" s="6"/>
      <c r="H109" s="71"/>
      <c r="I109" s="6"/>
      <c r="J109" s="6"/>
      <c r="K109" s="6"/>
      <c r="L109" s="6"/>
      <c r="M109" s="71"/>
      <c r="N109" s="71"/>
      <c r="O109" s="71"/>
      <c r="S109" s="6"/>
      <c r="T109" s="6"/>
      <c r="U109" s="71"/>
      <c r="V109" s="71"/>
      <c r="W109" s="71"/>
      <c r="Y109" s="6"/>
      <c r="Z109" s="6"/>
      <c r="AA109" s="50"/>
      <c r="AB109" s="57"/>
    </row>
    <row r="110" spans="1:28" s="56" customFormat="1" ht="24.95" customHeight="1" x14ac:dyDescent="0.25">
      <c r="A110" s="6"/>
      <c r="B110" s="6"/>
      <c r="C110" s="6"/>
      <c r="D110" s="6"/>
      <c r="E110" s="6"/>
      <c r="F110" s="6"/>
      <c r="G110" s="6"/>
      <c r="H110" s="71"/>
      <c r="I110" s="6"/>
      <c r="J110" s="6"/>
      <c r="K110" s="6"/>
      <c r="L110" s="6"/>
      <c r="M110" s="71"/>
      <c r="N110" s="71"/>
      <c r="O110" s="71"/>
      <c r="S110" s="6"/>
      <c r="T110" s="6"/>
      <c r="U110" s="71"/>
      <c r="V110" s="71"/>
      <c r="W110" s="71"/>
      <c r="Y110" s="6"/>
      <c r="Z110" s="6"/>
      <c r="AA110" s="50"/>
      <c r="AB110" s="57"/>
    </row>
    <row r="111" spans="1:28" s="56" customFormat="1" ht="24.95" customHeight="1" x14ac:dyDescent="0.25">
      <c r="A111" s="6"/>
      <c r="B111" s="6"/>
      <c r="C111" s="6"/>
      <c r="D111" s="6"/>
      <c r="E111" s="6"/>
      <c r="F111" s="6"/>
      <c r="G111" s="6"/>
      <c r="H111" s="71"/>
      <c r="I111" s="6"/>
      <c r="J111" s="6"/>
      <c r="K111" s="6"/>
      <c r="L111" s="6"/>
      <c r="M111" s="71"/>
      <c r="N111" s="71"/>
      <c r="O111" s="71"/>
      <c r="S111" s="6"/>
      <c r="T111" s="6"/>
      <c r="U111" s="71"/>
      <c r="V111" s="71"/>
      <c r="W111" s="71"/>
      <c r="Y111" s="6"/>
      <c r="Z111" s="6"/>
      <c r="AA111" s="50"/>
      <c r="AB111" s="57"/>
    </row>
    <row r="112" spans="1:28" s="56" customFormat="1" ht="24.95" customHeight="1" x14ac:dyDescent="0.25">
      <c r="A112" s="6"/>
      <c r="B112" s="6"/>
      <c r="C112" s="6"/>
      <c r="D112" s="6"/>
      <c r="E112" s="6"/>
      <c r="F112" s="6"/>
      <c r="G112" s="6"/>
      <c r="H112" s="71"/>
      <c r="I112" s="6"/>
      <c r="J112" s="6"/>
      <c r="K112" s="6"/>
      <c r="L112" s="6"/>
      <c r="M112" s="71"/>
      <c r="N112" s="71"/>
      <c r="O112" s="71"/>
      <c r="S112" s="6"/>
      <c r="T112" s="6"/>
      <c r="U112" s="71"/>
      <c r="V112" s="71"/>
      <c r="W112" s="71"/>
      <c r="Y112" s="6"/>
      <c r="Z112" s="6"/>
      <c r="AA112" s="50"/>
      <c r="AB112" s="57"/>
    </row>
    <row r="113" spans="1:28" s="56" customFormat="1" ht="24.95" customHeight="1" x14ac:dyDescent="0.25">
      <c r="A113" s="6"/>
      <c r="B113" s="6"/>
      <c r="C113" s="6"/>
      <c r="D113" s="6"/>
      <c r="E113" s="6"/>
      <c r="F113" s="6"/>
      <c r="G113" s="6"/>
      <c r="H113" s="71"/>
      <c r="I113" s="6"/>
      <c r="J113" s="6"/>
      <c r="K113" s="6"/>
      <c r="L113" s="6"/>
      <c r="M113" s="71"/>
      <c r="N113" s="71"/>
      <c r="O113" s="71"/>
      <c r="S113" s="6"/>
      <c r="T113" s="6"/>
      <c r="U113" s="71"/>
      <c r="V113" s="71"/>
      <c r="W113" s="71"/>
      <c r="Y113" s="6"/>
      <c r="Z113" s="6"/>
      <c r="AA113" s="50"/>
      <c r="AB113" s="57"/>
    </row>
    <row r="114" spans="1:28" s="56" customFormat="1" ht="24.95" customHeight="1" x14ac:dyDescent="0.25">
      <c r="A114" s="6"/>
      <c r="B114" s="6"/>
      <c r="C114" s="6"/>
      <c r="D114" s="6"/>
      <c r="E114" s="6"/>
      <c r="F114" s="6"/>
      <c r="G114" s="6"/>
      <c r="H114" s="71"/>
      <c r="I114" s="6"/>
      <c r="J114" s="6"/>
      <c r="K114" s="6"/>
      <c r="L114" s="6"/>
      <c r="M114" s="71"/>
      <c r="N114" s="71"/>
      <c r="O114" s="71"/>
      <c r="S114" s="6"/>
      <c r="T114" s="6"/>
      <c r="U114" s="71"/>
      <c r="V114" s="71"/>
      <c r="W114" s="71"/>
      <c r="Y114" s="6"/>
      <c r="Z114" s="6"/>
      <c r="AA114" s="50"/>
      <c r="AB114" s="57"/>
    </row>
    <row r="115" spans="1:28" s="56" customFormat="1" ht="24.95" customHeight="1" x14ac:dyDescent="0.25">
      <c r="A115" s="6"/>
      <c r="B115" s="6"/>
      <c r="C115" s="6"/>
      <c r="D115" s="6"/>
      <c r="E115" s="6"/>
      <c r="F115" s="6"/>
      <c r="G115" s="6"/>
      <c r="H115" s="71"/>
      <c r="I115" s="6"/>
      <c r="J115" s="6"/>
      <c r="K115" s="6"/>
      <c r="L115" s="6"/>
      <c r="M115" s="71"/>
      <c r="N115" s="71"/>
      <c r="O115" s="71"/>
      <c r="S115" s="6"/>
      <c r="T115" s="6"/>
      <c r="U115" s="71"/>
      <c r="V115" s="71"/>
      <c r="W115" s="71"/>
      <c r="Y115" s="6"/>
      <c r="Z115" s="6"/>
      <c r="AA115" s="50"/>
      <c r="AB115" s="57"/>
    </row>
    <row r="116" spans="1:28" s="56" customFormat="1" ht="24.95" customHeight="1" x14ac:dyDescent="0.25">
      <c r="A116" s="6"/>
      <c r="B116" s="6"/>
      <c r="C116" s="6"/>
      <c r="D116" s="6"/>
      <c r="E116" s="6"/>
      <c r="F116" s="6"/>
      <c r="G116" s="6"/>
      <c r="H116" s="71"/>
      <c r="I116" s="6"/>
      <c r="J116" s="6"/>
      <c r="K116" s="6"/>
      <c r="L116" s="6"/>
      <c r="M116" s="71"/>
      <c r="N116" s="71"/>
      <c r="O116" s="71"/>
      <c r="S116" s="6"/>
      <c r="T116" s="6"/>
      <c r="U116" s="71"/>
      <c r="V116" s="71"/>
      <c r="W116" s="71"/>
      <c r="Y116" s="6"/>
      <c r="Z116" s="6"/>
      <c r="AA116" s="50"/>
      <c r="AB116" s="57"/>
    </row>
    <row r="117" spans="1:28" s="56" customFormat="1" ht="24.95" customHeight="1" x14ac:dyDescent="0.25">
      <c r="A117" s="6"/>
      <c r="B117" s="6"/>
      <c r="C117" s="6"/>
      <c r="D117" s="6"/>
      <c r="E117" s="6"/>
      <c r="F117" s="6"/>
      <c r="G117" s="6"/>
      <c r="H117" s="71"/>
      <c r="I117" s="6"/>
      <c r="J117" s="6"/>
      <c r="K117" s="6"/>
      <c r="L117" s="6"/>
      <c r="M117" s="71"/>
      <c r="N117" s="71"/>
      <c r="O117" s="71"/>
      <c r="S117" s="6"/>
      <c r="T117" s="6"/>
      <c r="U117" s="71"/>
      <c r="V117" s="71"/>
      <c r="W117" s="71"/>
      <c r="Y117" s="6"/>
      <c r="Z117" s="6"/>
      <c r="AA117" s="50"/>
      <c r="AB117" s="57"/>
    </row>
    <row r="118" spans="1:28" s="56" customFormat="1" ht="24.95" customHeight="1" x14ac:dyDescent="0.25">
      <c r="A118" s="6"/>
      <c r="B118" s="6"/>
      <c r="C118" s="6"/>
      <c r="D118" s="6"/>
      <c r="E118" s="6"/>
      <c r="F118" s="6"/>
      <c r="G118" s="6"/>
      <c r="H118" s="71"/>
      <c r="I118" s="6"/>
      <c r="J118" s="6"/>
      <c r="K118" s="6"/>
      <c r="L118" s="6"/>
      <c r="M118" s="71"/>
      <c r="N118" s="71"/>
      <c r="O118" s="71"/>
      <c r="S118" s="6"/>
      <c r="T118" s="6"/>
      <c r="U118" s="71"/>
      <c r="V118" s="71"/>
      <c r="W118" s="71"/>
      <c r="Y118" s="6"/>
      <c r="Z118" s="6"/>
      <c r="AA118" s="50"/>
      <c r="AB118" s="57"/>
    </row>
    <row r="119" spans="1:28" s="56" customFormat="1" ht="24.95" customHeight="1" x14ac:dyDescent="0.25">
      <c r="A119" s="6"/>
      <c r="B119" s="6"/>
      <c r="C119" s="6"/>
      <c r="D119" s="6"/>
      <c r="E119" s="6"/>
      <c r="F119" s="6"/>
      <c r="G119" s="6"/>
      <c r="H119" s="71"/>
      <c r="I119" s="6"/>
      <c r="J119" s="6"/>
      <c r="K119" s="6"/>
      <c r="L119" s="6"/>
      <c r="M119" s="71"/>
      <c r="N119" s="71"/>
      <c r="O119" s="71"/>
      <c r="S119" s="6"/>
      <c r="T119" s="6"/>
      <c r="U119" s="71"/>
      <c r="V119" s="71"/>
      <c r="W119" s="71"/>
      <c r="Y119" s="6"/>
      <c r="Z119" s="6"/>
      <c r="AA119" s="50"/>
      <c r="AB119" s="57"/>
    </row>
    <row r="120" spans="1:28" s="56" customFormat="1" ht="24.95" customHeight="1" x14ac:dyDescent="0.25">
      <c r="A120" s="6"/>
      <c r="B120" s="6"/>
      <c r="C120" s="6"/>
      <c r="D120" s="6"/>
      <c r="E120" s="6"/>
      <c r="F120" s="6"/>
      <c r="G120" s="6"/>
      <c r="H120" s="71"/>
      <c r="I120" s="6"/>
      <c r="J120" s="6"/>
      <c r="K120" s="6"/>
      <c r="L120" s="6"/>
      <c r="M120" s="71"/>
      <c r="N120" s="71"/>
      <c r="O120" s="71"/>
      <c r="S120" s="6"/>
      <c r="T120" s="6"/>
      <c r="U120" s="71"/>
      <c r="V120" s="71"/>
      <c r="W120" s="71"/>
      <c r="Y120" s="6"/>
      <c r="Z120" s="6"/>
      <c r="AA120" s="50"/>
      <c r="AB120" s="57"/>
    </row>
    <row r="121" spans="1:28" s="56" customFormat="1" ht="24.95" customHeight="1" x14ac:dyDescent="0.25">
      <c r="A121" s="6"/>
      <c r="B121" s="6"/>
      <c r="C121" s="6"/>
      <c r="D121" s="6"/>
      <c r="E121" s="6"/>
      <c r="F121" s="6"/>
      <c r="G121" s="6"/>
      <c r="H121" s="71"/>
      <c r="I121" s="6"/>
      <c r="J121" s="6"/>
      <c r="K121" s="6"/>
      <c r="L121" s="6"/>
      <c r="M121" s="71"/>
      <c r="N121" s="71"/>
      <c r="O121" s="71"/>
      <c r="S121" s="6"/>
      <c r="T121" s="6"/>
      <c r="U121" s="71"/>
      <c r="V121" s="71"/>
      <c r="W121" s="71"/>
      <c r="Y121" s="6"/>
      <c r="Z121" s="6"/>
      <c r="AA121" s="50"/>
      <c r="AB121" s="57"/>
    </row>
    <row r="122" spans="1:28" s="56" customFormat="1" ht="24.95" customHeight="1" x14ac:dyDescent="0.25">
      <c r="A122" s="6"/>
      <c r="B122" s="6"/>
      <c r="C122" s="6"/>
      <c r="D122" s="6"/>
      <c r="E122" s="6"/>
      <c r="F122" s="6"/>
      <c r="G122" s="6"/>
      <c r="H122" s="71"/>
      <c r="I122" s="6"/>
      <c r="J122" s="6"/>
      <c r="K122" s="6"/>
      <c r="L122" s="6"/>
      <c r="M122" s="71"/>
      <c r="N122" s="71"/>
      <c r="O122" s="71"/>
      <c r="S122" s="6"/>
      <c r="T122" s="6"/>
      <c r="U122" s="71"/>
      <c r="V122" s="71"/>
      <c r="W122" s="71"/>
      <c r="Y122" s="6"/>
      <c r="Z122" s="6"/>
      <c r="AA122" s="50"/>
      <c r="AB122" s="57"/>
    </row>
    <row r="123" spans="1:28" s="56" customFormat="1" ht="24.95" customHeight="1" x14ac:dyDescent="0.25">
      <c r="A123" s="6"/>
      <c r="B123" s="6"/>
      <c r="C123" s="6"/>
      <c r="D123" s="6"/>
      <c r="E123" s="6"/>
      <c r="F123" s="6"/>
      <c r="G123" s="6"/>
      <c r="H123" s="71"/>
      <c r="I123" s="6"/>
      <c r="J123" s="6"/>
      <c r="K123" s="6"/>
      <c r="L123" s="6"/>
      <c r="M123" s="71"/>
      <c r="N123" s="71"/>
      <c r="O123" s="71"/>
      <c r="S123" s="6"/>
      <c r="T123" s="6"/>
      <c r="U123" s="71"/>
      <c r="V123" s="71"/>
      <c r="W123" s="71"/>
      <c r="Y123" s="6"/>
      <c r="Z123" s="6"/>
      <c r="AA123" s="50"/>
      <c r="AB123" s="57"/>
    </row>
    <row r="124" spans="1:28" s="56" customFormat="1" ht="24.95" customHeight="1" x14ac:dyDescent="0.25">
      <c r="A124" s="6"/>
      <c r="B124" s="6"/>
      <c r="C124" s="6"/>
      <c r="D124" s="6"/>
      <c r="E124" s="6"/>
      <c r="F124" s="6"/>
      <c r="G124" s="6"/>
      <c r="H124" s="71"/>
      <c r="I124" s="6"/>
      <c r="J124" s="6"/>
      <c r="K124" s="6"/>
      <c r="L124" s="6"/>
      <c r="M124" s="71"/>
      <c r="N124" s="71"/>
      <c r="O124" s="71"/>
      <c r="S124" s="6"/>
      <c r="T124" s="6"/>
      <c r="U124" s="71"/>
      <c r="V124" s="71"/>
      <c r="W124" s="71"/>
      <c r="Y124" s="6"/>
      <c r="Z124" s="6"/>
      <c r="AA124" s="50"/>
      <c r="AB124" s="57"/>
    </row>
    <row r="125" spans="1:28" s="56" customFormat="1" ht="24.95" customHeight="1" x14ac:dyDescent="0.25">
      <c r="A125" s="6"/>
      <c r="B125" s="6"/>
      <c r="C125" s="6"/>
      <c r="D125" s="6"/>
      <c r="E125" s="6"/>
      <c r="F125" s="6"/>
      <c r="G125" s="6"/>
      <c r="H125" s="71"/>
      <c r="I125" s="6"/>
      <c r="J125" s="6"/>
      <c r="K125" s="6"/>
      <c r="L125" s="6"/>
      <c r="M125" s="71"/>
      <c r="N125" s="71"/>
      <c r="O125" s="71"/>
      <c r="S125" s="6"/>
      <c r="T125" s="6"/>
      <c r="U125" s="71"/>
      <c r="V125" s="71"/>
      <c r="W125" s="71"/>
      <c r="Y125" s="6"/>
      <c r="Z125" s="6"/>
      <c r="AA125" s="50"/>
      <c r="AB125" s="57"/>
    </row>
    <row r="126" spans="1:28" s="56" customFormat="1" ht="24.95" customHeight="1" x14ac:dyDescent="0.25">
      <c r="A126" s="6"/>
      <c r="B126" s="6"/>
      <c r="C126" s="6"/>
      <c r="D126" s="6"/>
      <c r="E126" s="6"/>
      <c r="F126" s="6"/>
      <c r="G126" s="6"/>
      <c r="H126" s="71"/>
      <c r="I126" s="6"/>
      <c r="J126" s="6"/>
      <c r="K126" s="6"/>
      <c r="L126" s="6"/>
      <c r="M126" s="71"/>
      <c r="N126" s="71"/>
      <c r="O126" s="71"/>
      <c r="S126" s="6"/>
      <c r="T126" s="6"/>
      <c r="U126" s="71"/>
      <c r="V126" s="71"/>
      <c r="W126" s="71"/>
      <c r="Y126" s="6"/>
      <c r="Z126" s="6"/>
      <c r="AA126" s="50"/>
      <c r="AB126" s="57"/>
    </row>
    <row r="127" spans="1:28" s="56" customFormat="1" ht="24.95" customHeight="1" x14ac:dyDescent="0.25">
      <c r="A127" s="6"/>
      <c r="B127" s="6"/>
      <c r="C127" s="6"/>
      <c r="D127" s="6"/>
      <c r="E127" s="6"/>
      <c r="F127" s="6"/>
      <c r="G127" s="6"/>
      <c r="H127" s="71"/>
      <c r="I127" s="6"/>
      <c r="J127" s="6"/>
      <c r="K127" s="6"/>
      <c r="L127" s="6"/>
      <c r="M127" s="71"/>
      <c r="N127" s="71"/>
      <c r="O127" s="71"/>
      <c r="S127" s="6"/>
      <c r="T127" s="6"/>
      <c r="U127" s="71"/>
      <c r="V127" s="71"/>
      <c r="W127" s="71"/>
      <c r="Y127" s="6"/>
      <c r="Z127" s="6"/>
      <c r="AA127" s="50"/>
      <c r="AB127" s="57"/>
    </row>
    <row r="128" spans="1:28" s="56" customFormat="1" ht="24.95" customHeight="1" x14ac:dyDescent="0.25">
      <c r="A128" s="6"/>
      <c r="B128" s="6"/>
      <c r="C128" s="6"/>
      <c r="D128" s="6"/>
      <c r="E128" s="6"/>
      <c r="F128" s="6"/>
      <c r="G128" s="6"/>
      <c r="H128" s="71"/>
      <c r="I128" s="6"/>
      <c r="J128" s="6"/>
      <c r="K128" s="6"/>
      <c r="L128" s="6"/>
      <c r="M128" s="71"/>
      <c r="N128" s="71"/>
      <c r="O128" s="71"/>
      <c r="S128" s="6"/>
      <c r="T128" s="6"/>
      <c r="U128" s="71"/>
      <c r="V128" s="71"/>
      <c r="W128" s="71"/>
      <c r="Y128" s="6"/>
      <c r="Z128" s="6"/>
      <c r="AA128" s="50"/>
      <c r="AB128" s="57"/>
    </row>
    <row r="129" spans="1:28" s="56" customFormat="1" ht="24.95" customHeight="1" x14ac:dyDescent="0.25">
      <c r="A129" s="6"/>
      <c r="B129" s="6"/>
      <c r="C129" s="6"/>
      <c r="D129" s="6"/>
      <c r="E129" s="6"/>
      <c r="F129" s="6"/>
      <c r="G129" s="6"/>
      <c r="H129" s="71"/>
      <c r="I129" s="6"/>
      <c r="J129" s="6"/>
      <c r="K129" s="6"/>
      <c r="L129" s="6"/>
      <c r="M129" s="71"/>
      <c r="N129" s="71"/>
      <c r="O129" s="71"/>
      <c r="S129" s="6"/>
      <c r="T129" s="6"/>
      <c r="U129" s="71"/>
      <c r="V129" s="71"/>
      <c r="W129" s="71"/>
      <c r="Y129" s="6"/>
      <c r="Z129" s="6"/>
      <c r="AA129" s="50"/>
      <c r="AB129" s="57"/>
    </row>
    <row r="130" spans="1:28" s="56" customFormat="1" ht="24.95" customHeight="1" x14ac:dyDescent="0.25">
      <c r="A130" s="6"/>
      <c r="B130" s="6"/>
      <c r="C130" s="6"/>
      <c r="D130" s="6"/>
      <c r="E130" s="6"/>
      <c r="F130" s="6"/>
      <c r="G130" s="6"/>
      <c r="H130" s="71"/>
      <c r="I130" s="6"/>
      <c r="J130" s="6"/>
      <c r="K130" s="6"/>
      <c r="L130" s="6"/>
      <c r="M130" s="71"/>
      <c r="N130" s="71"/>
      <c r="O130" s="71"/>
      <c r="S130" s="6"/>
      <c r="T130" s="6"/>
      <c r="U130" s="71"/>
      <c r="V130" s="71"/>
      <c r="W130" s="71"/>
      <c r="Y130" s="6"/>
      <c r="Z130" s="6"/>
      <c r="AA130" s="50"/>
      <c r="AB130" s="57"/>
    </row>
    <row r="131" spans="1:28" s="56" customFormat="1" ht="24.95" customHeight="1" x14ac:dyDescent="0.25">
      <c r="A131" s="6"/>
      <c r="B131" s="6"/>
      <c r="C131" s="6"/>
      <c r="D131" s="6"/>
      <c r="E131" s="6"/>
      <c r="F131" s="6"/>
      <c r="G131" s="6"/>
      <c r="H131" s="71"/>
      <c r="I131" s="6"/>
      <c r="J131" s="6"/>
      <c r="K131" s="6"/>
      <c r="L131" s="6"/>
      <c r="M131" s="71"/>
      <c r="N131" s="71"/>
      <c r="O131" s="71"/>
      <c r="S131" s="6"/>
      <c r="T131" s="6"/>
      <c r="U131" s="71"/>
      <c r="V131" s="71"/>
      <c r="W131" s="71"/>
      <c r="Y131" s="6"/>
      <c r="Z131" s="6"/>
      <c r="AA131" s="50"/>
      <c r="AB131" s="57"/>
    </row>
    <row r="132" spans="1:28" s="56" customFormat="1" ht="24.95" customHeight="1" x14ac:dyDescent="0.25">
      <c r="A132" s="6"/>
      <c r="B132" s="6"/>
      <c r="C132" s="6"/>
      <c r="D132" s="6"/>
      <c r="E132" s="6"/>
      <c r="F132" s="6"/>
      <c r="G132" s="6"/>
      <c r="H132" s="71"/>
      <c r="I132" s="6"/>
      <c r="J132" s="6"/>
      <c r="K132" s="6"/>
      <c r="L132" s="6"/>
      <c r="M132" s="71"/>
      <c r="N132" s="71"/>
      <c r="O132" s="71"/>
      <c r="S132" s="6"/>
      <c r="T132" s="6"/>
      <c r="U132" s="71"/>
      <c r="V132" s="71"/>
      <c r="W132" s="71"/>
      <c r="Y132" s="6"/>
      <c r="Z132" s="6"/>
      <c r="AA132" s="50"/>
      <c r="AB132" s="57"/>
    </row>
    <row r="133" spans="1:28" s="56" customFormat="1" ht="24.95" customHeight="1" x14ac:dyDescent="0.25">
      <c r="A133" s="6"/>
      <c r="B133" s="6"/>
      <c r="C133" s="6"/>
      <c r="D133" s="6"/>
      <c r="E133" s="6"/>
      <c r="F133" s="6"/>
      <c r="G133" s="6"/>
      <c r="H133" s="71"/>
      <c r="I133" s="6"/>
      <c r="J133" s="6"/>
      <c r="K133" s="6"/>
      <c r="L133" s="6"/>
      <c r="M133" s="71"/>
      <c r="N133" s="71"/>
      <c r="O133" s="71"/>
      <c r="S133" s="6"/>
      <c r="T133" s="6"/>
      <c r="U133" s="71"/>
      <c r="V133" s="71"/>
      <c r="W133" s="71"/>
      <c r="Y133" s="6"/>
      <c r="Z133" s="6"/>
      <c r="AA133" s="50"/>
      <c r="AB133" s="57"/>
    </row>
    <row r="134" spans="1:28" s="56" customFormat="1" ht="24.95" customHeight="1" x14ac:dyDescent="0.25">
      <c r="A134" s="6"/>
      <c r="B134" s="6"/>
      <c r="C134" s="6"/>
      <c r="D134" s="6"/>
      <c r="E134" s="6"/>
      <c r="F134" s="6"/>
      <c r="G134" s="6"/>
      <c r="H134" s="71"/>
      <c r="I134" s="6"/>
      <c r="J134" s="6"/>
      <c r="K134" s="6"/>
      <c r="L134" s="6"/>
      <c r="M134" s="71"/>
      <c r="N134" s="71"/>
      <c r="O134" s="71"/>
      <c r="S134" s="6"/>
      <c r="T134" s="6"/>
      <c r="U134" s="71"/>
      <c r="V134" s="71"/>
      <c r="W134" s="71"/>
      <c r="Y134" s="6"/>
      <c r="Z134" s="6"/>
      <c r="AA134" s="50"/>
      <c r="AB134" s="57"/>
    </row>
    <row r="135" spans="1:28" s="56" customFormat="1" ht="24.95" customHeight="1" x14ac:dyDescent="0.25">
      <c r="A135" s="6"/>
      <c r="B135" s="6"/>
      <c r="C135" s="6"/>
      <c r="D135" s="6"/>
      <c r="E135" s="6"/>
      <c r="F135" s="6"/>
      <c r="G135" s="6"/>
      <c r="H135" s="71"/>
      <c r="I135" s="6"/>
      <c r="J135" s="6"/>
      <c r="K135" s="6"/>
      <c r="L135" s="6"/>
      <c r="M135" s="71"/>
      <c r="N135" s="71"/>
      <c r="O135" s="71"/>
      <c r="S135" s="6"/>
      <c r="T135" s="6"/>
      <c r="U135" s="71"/>
      <c r="V135" s="71"/>
      <c r="W135" s="71"/>
      <c r="Y135" s="6"/>
      <c r="Z135" s="6"/>
      <c r="AA135" s="50"/>
      <c r="AB135" s="57"/>
    </row>
    <row r="136" spans="1:28" s="56" customFormat="1" ht="24.95" customHeight="1" x14ac:dyDescent="0.25">
      <c r="A136" s="6"/>
      <c r="B136" s="6"/>
      <c r="C136" s="6"/>
      <c r="D136" s="6"/>
      <c r="E136" s="6"/>
      <c r="F136" s="6"/>
      <c r="G136" s="6"/>
      <c r="H136" s="71"/>
      <c r="I136" s="6"/>
      <c r="J136" s="6"/>
      <c r="K136" s="6"/>
      <c r="L136" s="6"/>
      <c r="M136" s="71"/>
      <c r="N136" s="71"/>
      <c r="O136" s="71"/>
      <c r="S136" s="6"/>
      <c r="T136" s="6"/>
      <c r="U136" s="71"/>
      <c r="V136" s="71"/>
      <c r="W136" s="71"/>
      <c r="Y136" s="6"/>
      <c r="Z136" s="6"/>
      <c r="AA136" s="50"/>
      <c r="AB136" s="57"/>
    </row>
    <row r="137" spans="1:28" s="56" customFormat="1" ht="24.95" customHeight="1" x14ac:dyDescent="0.25">
      <c r="A137" s="6"/>
      <c r="B137" s="6"/>
      <c r="C137" s="6"/>
      <c r="D137" s="6"/>
      <c r="E137" s="6"/>
      <c r="F137" s="6"/>
      <c r="G137" s="6"/>
      <c r="H137" s="71"/>
      <c r="I137" s="6"/>
      <c r="J137" s="6"/>
      <c r="K137" s="6"/>
      <c r="L137" s="6"/>
      <c r="M137" s="71"/>
      <c r="N137" s="71"/>
      <c r="O137" s="71"/>
      <c r="S137" s="6"/>
      <c r="T137" s="6"/>
      <c r="U137" s="71"/>
      <c r="V137" s="71"/>
      <c r="W137" s="71"/>
      <c r="Y137" s="6"/>
      <c r="Z137" s="6"/>
      <c r="AA137" s="50"/>
      <c r="AB137" s="57"/>
    </row>
    <row r="138" spans="1:28" s="56" customFormat="1" ht="24.95" customHeight="1" x14ac:dyDescent="0.25">
      <c r="A138" s="6"/>
      <c r="B138" s="6"/>
      <c r="C138" s="6"/>
      <c r="D138" s="6"/>
      <c r="E138" s="6"/>
      <c r="F138" s="6"/>
      <c r="G138" s="6"/>
      <c r="H138" s="71"/>
      <c r="I138" s="6"/>
      <c r="J138" s="6"/>
      <c r="K138" s="6"/>
      <c r="L138" s="6"/>
      <c r="M138" s="71"/>
      <c r="N138" s="71"/>
      <c r="O138" s="71"/>
      <c r="S138" s="6"/>
      <c r="T138" s="6"/>
      <c r="U138" s="71"/>
      <c r="V138" s="71"/>
      <c r="W138" s="71"/>
      <c r="Y138" s="6"/>
      <c r="Z138" s="6"/>
      <c r="AA138" s="50"/>
      <c r="AB138" s="57"/>
    </row>
    <row r="139" spans="1:28" s="56" customFormat="1" ht="24.95" customHeight="1" x14ac:dyDescent="0.25">
      <c r="A139" s="6"/>
      <c r="B139" s="6"/>
      <c r="C139" s="6"/>
      <c r="D139" s="6"/>
      <c r="E139" s="6"/>
      <c r="F139" s="6"/>
      <c r="G139" s="6"/>
      <c r="H139" s="71"/>
      <c r="I139" s="6"/>
      <c r="J139" s="6"/>
      <c r="K139" s="6"/>
      <c r="L139" s="6"/>
      <c r="M139" s="71"/>
      <c r="N139" s="71"/>
      <c r="O139" s="71"/>
      <c r="S139" s="6"/>
      <c r="T139" s="6"/>
      <c r="U139" s="71"/>
      <c r="V139" s="71"/>
      <c r="W139" s="71"/>
      <c r="Y139" s="6"/>
      <c r="Z139" s="6"/>
      <c r="AA139" s="50"/>
      <c r="AB139" s="57"/>
    </row>
    <row r="140" spans="1:28" s="56" customFormat="1" ht="24.95" customHeight="1" x14ac:dyDescent="0.25">
      <c r="A140" s="6"/>
      <c r="B140" s="6"/>
      <c r="C140" s="6"/>
      <c r="D140" s="6"/>
      <c r="E140" s="6"/>
      <c r="F140" s="6"/>
      <c r="G140" s="6"/>
      <c r="H140" s="71"/>
      <c r="I140" s="6"/>
      <c r="J140" s="6"/>
      <c r="K140" s="6"/>
      <c r="L140" s="6"/>
      <c r="M140" s="71"/>
      <c r="N140" s="71"/>
      <c r="O140" s="71"/>
      <c r="S140" s="6"/>
      <c r="T140" s="6"/>
      <c r="U140" s="71"/>
      <c r="V140" s="71"/>
      <c r="W140" s="71"/>
      <c r="Y140" s="6"/>
      <c r="Z140" s="6"/>
      <c r="AA140" s="50"/>
      <c r="AB140" s="57"/>
    </row>
    <row r="141" spans="1:28" s="56" customFormat="1" ht="24.95" customHeight="1" x14ac:dyDescent="0.25">
      <c r="A141" s="6"/>
      <c r="B141" s="6"/>
      <c r="C141" s="6"/>
      <c r="D141" s="6"/>
      <c r="E141" s="6"/>
      <c r="F141" s="6"/>
      <c r="G141" s="6"/>
      <c r="H141" s="71"/>
      <c r="I141" s="6"/>
      <c r="J141" s="6"/>
      <c r="K141" s="6"/>
      <c r="L141" s="6"/>
      <c r="M141" s="71"/>
      <c r="N141" s="71"/>
      <c r="O141" s="71"/>
      <c r="S141" s="6"/>
      <c r="T141" s="6"/>
      <c r="U141" s="71"/>
      <c r="V141" s="71"/>
      <c r="W141" s="71"/>
      <c r="Y141" s="6"/>
      <c r="Z141" s="6"/>
      <c r="AA141" s="50"/>
      <c r="AB141" s="57"/>
    </row>
    <row r="142" spans="1:28" s="56" customFormat="1" ht="24.95" customHeight="1" x14ac:dyDescent="0.25">
      <c r="A142" s="6"/>
      <c r="B142" s="6"/>
      <c r="C142" s="6"/>
      <c r="D142" s="6"/>
      <c r="E142" s="6"/>
      <c r="F142" s="6"/>
      <c r="G142" s="6"/>
      <c r="H142" s="71"/>
      <c r="I142" s="6"/>
      <c r="J142" s="6"/>
      <c r="K142" s="6"/>
      <c r="L142" s="6"/>
      <c r="M142" s="71"/>
      <c r="N142" s="71"/>
      <c r="O142" s="71"/>
      <c r="S142" s="6"/>
      <c r="T142" s="6"/>
      <c r="U142" s="71"/>
      <c r="V142" s="71"/>
      <c r="W142" s="71"/>
      <c r="Y142" s="6"/>
      <c r="Z142" s="6"/>
      <c r="AA142" s="50"/>
      <c r="AB142" s="57"/>
    </row>
    <row r="143" spans="1:28" s="56" customFormat="1" ht="24.95" customHeight="1" x14ac:dyDescent="0.25">
      <c r="A143" s="6"/>
      <c r="B143" s="6"/>
      <c r="C143" s="6"/>
      <c r="D143" s="6"/>
      <c r="E143" s="6"/>
      <c r="F143" s="6"/>
      <c r="G143" s="6"/>
      <c r="H143" s="71"/>
      <c r="I143" s="6"/>
      <c r="J143" s="6"/>
      <c r="K143" s="6"/>
      <c r="L143" s="6"/>
      <c r="M143" s="71"/>
      <c r="N143" s="71"/>
      <c r="O143" s="71"/>
      <c r="S143" s="6"/>
      <c r="T143" s="6"/>
      <c r="U143" s="71"/>
      <c r="V143" s="71"/>
      <c r="W143" s="71"/>
      <c r="Y143" s="6"/>
      <c r="Z143" s="6"/>
      <c r="AA143" s="50"/>
      <c r="AB143" s="57"/>
    </row>
    <row r="144" spans="1:28" s="56" customFormat="1" ht="24.95" customHeight="1" x14ac:dyDescent="0.25">
      <c r="A144" s="6"/>
      <c r="B144" s="6"/>
      <c r="C144" s="6"/>
      <c r="D144" s="6"/>
      <c r="E144" s="6"/>
      <c r="F144" s="6"/>
      <c r="G144" s="6"/>
      <c r="H144" s="71"/>
      <c r="I144" s="6"/>
      <c r="J144" s="6"/>
      <c r="K144" s="6"/>
      <c r="L144" s="6"/>
      <c r="M144" s="71"/>
      <c r="N144" s="71"/>
      <c r="O144" s="71"/>
      <c r="S144" s="6"/>
      <c r="T144" s="6"/>
      <c r="U144" s="71"/>
      <c r="V144" s="71"/>
      <c r="W144" s="71"/>
      <c r="Y144" s="6"/>
      <c r="Z144" s="6"/>
      <c r="AA144" s="50"/>
      <c r="AB144" s="57"/>
    </row>
    <row r="145" spans="1:28" s="56" customFormat="1" ht="24.95" customHeight="1" x14ac:dyDescent="0.25">
      <c r="A145" s="6"/>
      <c r="B145" s="6"/>
      <c r="C145" s="6"/>
      <c r="D145" s="6"/>
      <c r="E145" s="6"/>
      <c r="F145" s="6"/>
      <c r="G145" s="6"/>
      <c r="H145" s="71"/>
      <c r="I145" s="6"/>
      <c r="J145" s="6"/>
      <c r="K145" s="6"/>
      <c r="L145" s="6"/>
      <c r="M145" s="71"/>
      <c r="N145" s="71"/>
      <c r="O145" s="71"/>
      <c r="S145" s="6"/>
      <c r="T145" s="6"/>
      <c r="U145" s="71"/>
      <c r="V145" s="71"/>
      <c r="W145" s="71"/>
      <c r="Y145" s="6"/>
      <c r="Z145" s="6"/>
      <c r="AA145" s="50"/>
      <c r="AB145" s="57"/>
    </row>
    <row r="146" spans="1:28" s="56" customFormat="1" ht="24.95" customHeight="1" x14ac:dyDescent="0.25">
      <c r="A146" s="6"/>
      <c r="B146" s="6"/>
      <c r="C146" s="6"/>
      <c r="D146" s="6"/>
      <c r="E146" s="6"/>
      <c r="F146" s="6"/>
      <c r="G146" s="6"/>
      <c r="H146" s="71"/>
      <c r="I146" s="6"/>
      <c r="J146" s="6"/>
      <c r="K146" s="6"/>
      <c r="L146" s="6"/>
      <c r="M146" s="71"/>
      <c r="N146" s="71"/>
      <c r="O146" s="71"/>
      <c r="S146" s="6"/>
      <c r="T146" s="6"/>
      <c r="U146" s="71"/>
      <c r="V146" s="71"/>
      <c r="W146" s="71"/>
      <c r="Y146" s="6"/>
      <c r="Z146" s="6"/>
      <c r="AA146" s="50"/>
      <c r="AB146" s="57"/>
    </row>
    <row r="147" spans="1:28" s="56" customFormat="1" ht="24.95" customHeight="1" x14ac:dyDescent="0.25">
      <c r="A147" s="6"/>
      <c r="B147" s="6"/>
      <c r="C147" s="6"/>
      <c r="D147" s="6"/>
      <c r="E147" s="6"/>
      <c r="F147" s="6"/>
      <c r="G147" s="6"/>
      <c r="H147" s="71"/>
      <c r="I147" s="6"/>
      <c r="J147" s="6"/>
      <c r="K147" s="6"/>
      <c r="L147" s="6"/>
      <c r="M147" s="71"/>
      <c r="N147" s="71"/>
      <c r="O147" s="71"/>
      <c r="S147" s="6"/>
      <c r="T147" s="6"/>
      <c r="U147" s="71"/>
      <c r="V147" s="71"/>
      <c r="W147" s="71"/>
      <c r="Y147" s="6"/>
      <c r="Z147" s="6"/>
      <c r="AA147" s="50"/>
      <c r="AB147" s="57"/>
    </row>
    <row r="148" spans="1:28" s="56" customFormat="1" ht="24.95" customHeight="1" x14ac:dyDescent="0.25">
      <c r="A148" s="6"/>
      <c r="B148" s="6"/>
      <c r="C148" s="6"/>
      <c r="D148" s="6"/>
      <c r="E148" s="6"/>
      <c r="F148" s="6"/>
      <c r="G148" s="6"/>
      <c r="H148" s="71"/>
      <c r="I148" s="6"/>
      <c r="J148" s="6"/>
      <c r="K148" s="6"/>
      <c r="L148" s="6"/>
      <c r="M148" s="71"/>
      <c r="N148" s="71"/>
      <c r="O148" s="71"/>
      <c r="S148" s="6"/>
      <c r="T148" s="6"/>
      <c r="U148" s="71"/>
      <c r="V148" s="71"/>
      <c r="W148" s="71"/>
      <c r="Y148" s="6"/>
      <c r="Z148" s="6"/>
      <c r="AA148" s="50"/>
      <c r="AB148" s="57"/>
    </row>
    <row r="149" spans="1:28" s="56" customFormat="1" ht="24.95" customHeight="1" x14ac:dyDescent="0.25">
      <c r="A149" s="6"/>
      <c r="B149" s="6"/>
      <c r="C149" s="6"/>
      <c r="D149" s="6"/>
      <c r="E149" s="6"/>
      <c r="F149" s="6"/>
      <c r="G149" s="6"/>
      <c r="H149" s="71"/>
      <c r="I149" s="6"/>
      <c r="J149" s="6"/>
      <c r="K149" s="6"/>
      <c r="L149" s="6"/>
      <c r="M149" s="71"/>
      <c r="N149" s="71"/>
      <c r="O149" s="71"/>
      <c r="S149" s="6"/>
      <c r="T149" s="6"/>
      <c r="U149" s="71"/>
      <c r="V149" s="71"/>
      <c r="W149" s="71"/>
      <c r="Y149" s="6"/>
      <c r="Z149" s="6"/>
      <c r="AA149" s="50"/>
      <c r="AB149" s="57"/>
    </row>
    <row r="150" spans="1:28" s="56" customFormat="1" ht="24.95" customHeight="1" x14ac:dyDescent="0.25">
      <c r="A150" s="6"/>
      <c r="B150" s="6"/>
      <c r="C150" s="6"/>
      <c r="D150" s="6"/>
      <c r="E150" s="6"/>
      <c r="F150" s="6"/>
      <c r="G150" s="6"/>
      <c r="H150" s="71"/>
      <c r="I150" s="6"/>
      <c r="J150" s="6"/>
      <c r="K150" s="6"/>
      <c r="L150" s="6"/>
      <c r="M150" s="71"/>
      <c r="N150" s="71"/>
      <c r="O150" s="71"/>
      <c r="S150" s="6"/>
      <c r="T150" s="6"/>
      <c r="U150" s="71"/>
      <c r="V150" s="71"/>
      <c r="W150" s="71"/>
      <c r="Y150" s="6"/>
      <c r="Z150" s="6"/>
      <c r="AA150" s="50"/>
      <c r="AB150" s="57"/>
    </row>
    <row r="151" spans="1:28" s="56" customFormat="1" ht="24.95" customHeight="1" x14ac:dyDescent="0.25">
      <c r="A151" s="6"/>
      <c r="B151" s="6"/>
      <c r="C151" s="6"/>
      <c r="D151" s="6"/>
      <c r="E151" s="6"/>
      <c r="F151" s="6"/>
      <c r="G151" s="6"/>
      <c r="H151" s="71"/>
      <c r="I151" s="6"/>
      <c r="J151" s="6"/>
      <c r="K151" s="6"/>
      <c r="L151" s="6"/>
      <c r="M151" s="71"/>
      <c r="N151" s="71"/>
      <c r="O151" s="71"/>
      <c r="S151" s="6"/>
      <c r="T151" s="6"/>
      <c r="U151" s="71"/>
      <c r="V151" s="71"/>
      <c r="W151" s="71"/>
      <c r="Y151" s="6"/>
      <c r="Z151" s="6"/>
      <c r="AA151" s="50"/>
      <c r="AB151" s="57"/>
    </row>
    <row r="152" spans="1:28" s="56" customFormat="1" ht="24.95" customHeight="1" x14ac:dyDescent="0.25">
      <c r="A152" s="6"/>
      <c r="B152" s="6"/>
      <c r="C152" s="6"/>
      <c r="D152" s="6"/>
      <c r="E152" s="6"/>
      <c r="F152" s="6"/>
      <c r="G152" s="6"/>
      <c r="H152" s="71"/>
      <c r="I152" s="6"/>
      <c r="J152" s="6"/>
      <c r="K152" s="6"/>
      <c r="L152" s="6"/>
      <c r="M152" s="71"/>
      <c r="N152" s="71"/>
      <c r="O152" s="71"/>
      <c r="S152" s="6"/>
      <c r="T152" s="6"/>
      <c r="U152" s="71"/>
      <c r="V152" s="71"/>
      <c r="W152" s="71"/>
      <c r="Y152" s="6"/>
      <c r="Z152" s="6"/>
      <c r="AA152" s="50"/>
      <c r="AB152" s="57"/>
    </row>
    <row r="153" spans="1:28" s="56" customFormat="1" ht="24.95" customHeight="1" x14ac:dyDescent="0.25">
      <c r="A153" s="6"/>
      <c r="B153" s="6"/>
      <c r="C153" s="6"/>
      <c r="D153" s="6"/>
      <c r="E153" s="6"/>
      <c r="F153" s="6"/>
      <c r="G153" s="6"/>
      <c r="H153" s="71"/>
      <c r="I153" s="6"/>
      <c r="J153" s="6"/>
      <c r="K153" s="6"/>
      <c r="L153" s="6"/>
      <c r="M153" s="71"/>
      <c r="N153" s="71"/>
      <c r="O153" s="71"/>
      <c r="S153" s="6"/>
      <c r="T153" s="6"/>
      <c r="U153" s="71"/>
      <c r="V153" s="71"/>
      <c r="W153" s="71"/>
      <c r="Y153" s="6"/>
      <c r="Z153" s="6"/>
      <c r="AA153" s="50"/>
      <c r="AB153" s="57"/>
    </row>
    <row r="154" spans="1:28" s="56" customFormat="1" ht="24.95" customHeight="1" x14ac:dyDescent="0.25">
      <c r="A154" s="6"/>
      <c r="B154" s="6"/>
      <c r="C154" s="6"/>
      <c r="D154" s="6"/>
      <c r="E154" s="6"/>
      <c r="F154" s="6"/>
      <c r="G154" s="6"/>
      <c r="H154" s="71"/>
      <c r="I154" s="6"/>
      <c r="J154" s="6"/>
      <c r="K154" s="6"/>
      <c r="L154" s="6"/>
      <c r="M154" s="71"/>
      <c r="N154" s="71"/>
      <c r="O154" s="71"/>
      <c r="S154" s="6"/>
      <c r="T154" s="6"/>
      <c r="U154" s="71"/>
      <c r="V154" s="71"/>
      <c r="W154" s="71"/>
      <c r="Y154" s="6"/>
      <c r="Z154" s="6"/>
      <c r="AA154" s="50"/>
      <c r="AB154" s="57"/>
    </row>
    <row r="155" spans="1:28" s="56" customFormat="1" ht="24.95" customHeight="1" x14ac:dyDescent="0.25">
      <c r="A155" s="6"/>
      <c r="B155" s="6"/>
      <c r="C155" s="6"/>
      <c r="D155" s="6"/>
      <c r="E155" s="6"/>
      <c r="F155" s="6"/>
      <c r="G155" s="6"/>
      <c r="H155" s="71"/>
      <c r="I155" s="6"/>
      <c r="J155" s="6"/>
      <c r="K155" s="6"/>
      <c r="L155" s="6"/>
      <c r="M155" s="71"/>
      <c r="N155" s="71"/>
      <c r="O155" s="71"/>
      <c r="S155" s="6"/>
      <c r="T155" s="6"/>
      <c r="U155" s="71"/>
      <c r="V155" s="71"/>
      <c r="W155" s="71"/>
      <c r="Y155" s="6"/>
      <c r="Z155" s="6"/>
      <c r="AA155" s="50"/>
      <c r="AB155" s="57"/>
    </row>
    <row r="156" spans="1:28" s="56" customFormat="1" ht="24.95" customHeight="1" x14ac:dyDescent="0.25">
      <c r="A156" s="6"/>
      <c r="B156" s="6"/>
      <c r="C156" s="6"/>
      <c r="D156" s="6"/>
      <c r="E156" s="6"/>
      <c r="F156" s="6"/>
      <c r="G156" s="6"/>
      <c r="H156" s="71"/>
      <c r="I156" s="6"/>
      <c r="J156" s="6"/>
      <c r="K156" s="6"/>
      <c r="L156" s="6"/>
      <c r="M156" s="71"/>
      <c r="N156" s="71"/>
      <c r="O156" s="71"/>
      <c r="S156" s="6"/>
      <c r="T156" s="6"/>
      <c r="U156" s="71"/>
      <c r="V156" s="71"/>
      <c r="W156" s="71"/>
      <c r="Y156" s="6"/>
      <c r="Z156" s="6"/>
      <c r="AA156" s="50"/>
      <c r="AB156" s="57"/>
    </row>
    <row r="157" spans="1:28" s="56" customFormat="1" ht="24.95" customHeight="1" x14ac:dyDescent="0.25">
      <c r="A157" s="6"/>
      <c r="B157" s="6"/>
      <c r="C157" s="6"/>
      <c r="D157" s="6"/>
      <c r="E157" s="6"/>
      <c r="F157" s="6"/>
      <c r="G157" s="6"/>
      <c r="H157" s="71"/>
      <c r="I157" s="6"/>
      <c r="J157" s="6"/>
      <c r="K157" s="6"/>
      <c r="L157" s="6"/>
      <c r="M157" s="71"/>
      <c r="N157" s="71"/>
      <c r="O157" s="71"/>
      <c r="S157" s="6"/>
      <c r="T157" s="6"/>
      <c r="U157" s="71"/>
      <c r="V157" s="71"/>
      <c r="W157" s="71"/>
      <c r="Y157" s="6"/>
      <c r="Z157" s="6"/>
      <c r="AA157" s="50"/>
      <c r="AB157" s="57"/>
    </row>
    <row r="158" spans="1:28" s="56" customFormat="1" ht="24.95" customHeight="1" x14ac:dyDescent="0.25">
      <c r="A158" s="6"/>
      <c r="B158" s="6"/>
      <c r="C158" s="6"/>
      <c r="D158" s="6"/>
      <c r="E158" s="6"/>
      <c r="F158" s="6"/>
      <c r="G158" s="6"/>
      <c r="H158" s="71"/>
      <c r="I158" s="6"/>
      <c r="J158" s="6"/>
      <c r="K158" s="6"/>
      <c r="L158" s="6"/>
      <c r="M158" s="71"/>
      <c r="N158" s="71"/>
      <c r="O158" s="71"/>
      <c r="S158" s="6"/>
      <c r="T158" s="6"/>
      <c r="U158" s="71"/>
      <c r="V158" s="71"/>
      <c r="W158" s="71"/>
      <c r="Y158" s="6"/>
      <c r="Z158" s="6"/>
      <c r="AA158" s="50"/>
      <c r="AB158" s="57"/>
    </row>
    <row r="159" spans="1:28" s="56" customFormat="1" ht="24.95" customHeight="1" x14ac:dyDescent="0.25">
      <c r="A159" s="6"/>
      <c r="B159" s="6"/>
      <c r="C159" s="6"/>
      <c r="D159" s="6"/>
      <c r="E159" s="6"/>
      <c r="F159" s="6"/>
      <c r="G159" s="6"/>
      <c r="H159" s="71"/>
      <c r="I159" s="6"/>
      <c r="J159" s="6"/>
      <c r="K159" s="6"/>
      <c r="L159" s="6"/>
      <c r="M159" s="71"/>
      <c r="N159" s="71"/>
      <c r="O159" s="71"/>
      <c r="S159" s="6"/>
      <c r="T159" s="6"/>
      <c r="U159" s="71"/>
      <c r="V159" s="71"/>
      <c r="W159" s="71"/>
      <c r="Y159" s="6"/>
      <c r="Z159" s="6"/>
      <c r="AA159" s="50"/>
      <c r="AB159" s="57"/>
    </row>
    <row r="160" spans="1:28" s="56" customFormat="1" ht="24.95" customHeight="1" x14ac:dyDescent="0.25">
      <c r="A160" s="6"/>
      <c r="B160" s="6"/>
      <c r="C160" s="6"/>
      <c r="D160" s="6"/>
      <c r="E160" s="6"/>
      <c r="F160" s="6"/>
      <c r="G160" s="6"/>
      <c r="H160" s="71"/>
      <c r="I160" s="6"/>
      <c r="J160" s="6"/>
      <c r="K160" s="6"/>
      <c r="L160" s="6"/>
      <c r="M160" s="71"/>
      <c r="N160" s="71"/>
      <c r="O160" s="71"/>
      <c r="S160" s="6"/>
      <c r="T160" s="6"/>
      <c r="U160" s="71"/>
      <c r="V160" s="71"/>
      <c r="W160" s="71"/>
      <c r="Y160" s="6"/>
      <c r="Z160" s="6"/>
      <c r="AA160" s="50"/>
      <c r="AB160" s="57"/>
    </row>
    <row r="161" spans="1:28" s="56" customFormat="1" ht="24.95" customHeight="1" x14ac:dyDescent="0.25">
      <c r="A161" s="6"/>
      <c r="B161" s="6"/>
      <c r="C161" s="6"/>
      <c r="D161" s="6"/>
      <c r="E161" s="6"/>
      <c r="F161" s="6"/>
      <c r="G161" s="6"/>
      <c r="H161" s="71"/>
      <c r="I161" s="6"/>
      <c r="J161" s="6"/>
      <c r="K161" s="6"/>
      <c r="L161" s="6"/>
      <c r="M161" s="71"/>
      <c r="N161" s="71"/>
      <c r="O161" s="71"/>
      <c r="S161" s="6"/>
      <c r="T161" s="6"/>
      <c r="U161" s="71"/>
      <c r="V161" s="71"/>
      <c r="W161" s="71"/>
      <c r="Y161" s="6"/>
      <c r="Z161" s="6"/>
      <c r="AA161" s="50"/>
      <c r="AB161" s="57"/>
    </row>
    <row r="162" spans="1:28" s="56" customFormat="1" ht="24.95" customHeight="1" x14ac:dyDescent="0.25">
      <c r="A162" s="6"/>
      <c r="B162" s="6"/>
      <c r="C162" s="6"/>
      <c r="D162" s="6"/>
      <c r="E162" s="6"/>
      <c r="F162" s="6"/>
      <c r="G162" s="6"/>
      <c r="H162" s="71"/>
      <c r="I162" s="6"/>
      <c r="J162" s="6"/>
      <c r="K162" s="6"/>
      <c r="L162" s="6"/>
      <c r="M162" s="71"/>
      <c r="N162" s="71"/>
      <c r="O162" s="71"/>
      <c r="S162" s="6"/>
      <c r="T162" s="6"/>
      <c r="U162" s="71"/>
      <c r="V162" s="71"/>
      <c r="W162" s="71"/>
      <c r="Y162" s="6"/>
      <c r="Z162" s="6"/>
      <c r="AA162" s="50"/>
      <c r="AB162" s="57"/>
    </row>
    <row r="163" spans="1:28" s="56" customFormat="1" ht="24.95" customHeight="1" x14ac:dyDescent="0.25">
      <c r="A163" s="6"/>
      <c r="B163" s="6"/>
      <c r="C163" s="6"/>
      <c r="D163" s="6"/>
      <c r="E163" s="6"/>
      <c r="F163" s="6"/>
      <c r="G163" s="6"/>
      <c r="H163" s="71"/>
      <c r="I163" s="6"/>
      <c r="J163" s="6"/>
      <c r="K163" s="6"/>
      <c r="L163" s="6"/>
      <c r="M163" s="71"/>
      <c r="N163" s="71"/>
      <c r="O163" s="71"/>
      <c r="S163" s="6"/>
      <c r="T163" s="6"/>
      <c r="U163" s="71"/>
      <c r="V163" s="71"/>
      <c r="W163" s="71"/>
      <c r="Y163" s="6"/>
      <c r="Z163" s="6"/>
      <c r="AA163" s="50"/>
      <c r="AB163" s="57"/>
    </row>
    <row r="164" spans="1:28" s="56" customFormat="1" ht="24.95" customHeight="1" x14ac:dyDescent="0.25">
      <c r="A164" s="6"/>
      <c r="B164" s="6"/>
      <c r="C164" s="6"/>
      <c r="D164" s="6"/>
      <c r="E164" s="6"/>
      <c r="F164" s="6"/>
      <c r="G164" s="6"/>
      <c r="H164" s="71"/>
      <c r="I164" s="6"/>
      <c r="J164" s="6"/>
      <c r="K164" s="6"/>
      <c r="L164" s="6"/>
      <c r="M164" s="71"/>
      <c r="N164" s="71"/>
      <c r="O164" s="71"/>
      <c r="S164" s="6"/>
      <c r="T164" s="6"/>
      <c r="U164" s="71"/>
      <c r="V164" s="71"/>
      <c r="W164" s="71"/>
      <c r="Y164" s="6"/>
      <c r="Z164" s="6"/>
      <c r="AA164" s="50"/>
      <c r="AB164" s="57"/>
    </row>
    <row r="165" spans="1:28" s="56" customFormat="1" ht="24.95" customHeight="1" x14ac:dyDescent="0.25">
      <c r="A165" s="6"/>
      <c r="B165" s="6"/>
      <c r="C165" s="6"/>
      <c r="D165" s="6"/>
      <c r="E165" s="6"/>
      <c r="F165" s="6"/>
      <c r="G165" s="6"/>
      <c r="H165" s="71"/>
      <c r="I165" s="6"/>
      <c r="J165" s="6"/>
      <c r="K165" s="6"/>
      <c r="L165" s="6"/>
      <c r="M165" s="71"/>
      <c r="N165" s="71"/>
      <c r="O165" s="71"/>
      <c r="S165" s="6"/>
      <c r="T165" s="6"/>
      <c r="U165" s="71"/>
      <c r="V165" s="71"/>
      <c r="W165" s="71"/>
      <c r="Y165" s="6"/>
      <c r="Z165" s="6"/>
      <c r="AA165" s="50"/>
      <c r="AB165" s="57"/>
    </row>
    <row r="166" spans="1:28" s="56" customFormat="1" ht="24.95" customHeight="1" x14ac:dyDescent="0.25">
      <c r="A166" s="6"/>
      <c r="B166" s="6"/>
      <c r="C166" s="6"/>
      <c r="D166" s="6"/>
      <c r="E166" s="6"/>
      <c r="F166" s="6"/>
      <c r="G166" s="6"/>
      <c r="H166" s="71"/>
      <c r="I166" s="6"/>
      <c r="J166" s="6"/>
      <c r="K166" s="6"/>
      <c r="L166" s="6"/>
      <c r="M166" s="71"/>
      <c r="N166" s="71"/>
      <c r="O166" s="71"/>
      <c r="S166" s="6"/>
      <c r="T166" s="6"/>
      <c r="U166" s="71"/>
      <c r="V166" s="71"/>
      <c r="W166" s="71"/>
      <c r="Y166" s="6"/>
      <c r="Z166" s="6"/>
      <c r="AA166" s="50"/>
      <c r="AB166" s="57"/>
    </row>
    <row r="167" spans="1:28" s="56" customFormat="1" ht="24.95" customHeight="1" x14ac:dyDescent="0.25">
      <c r="A167" s="6"/>
      <c r="B167" s="6"/>
      <c r="C167" s="6"/>
      <c r="D167" s="6"/>
      <c r="E167" s="6"/>
      <c r="F167" s="6"/>
      <c r="G167" s="6"/>
      <c r="H167" s="71"/>
      <c r="I167" s="6"/>
      <c r="J167" s="6"/>
      <c r="K167" s="6"/>
      <c r="L167" s="6"/>
      <c r="M167" s="71"/>
      <c r="N167" s="71"/>
      <c r="O167" s="71"/>
      <c r="S167" s="6"/>
      <c r="T167" s="6"/>
      <c r="U167" s="71"/>
      <c r="V167" s="71"/>
      <c r="W167" s="71"/>
      <c r="Y167" s="6"/>
      <c r="Z167" s="6"/>
      <c r="AA167" s="50"/>
      <c r="AB167" s="57"/>
    </row>
    <row r="168" spans="1:28" s="56" customFormat="1" ht="24.95" customHeight="1" x14ac:dyDescent="0.25">
      <c r="A168" s="6"/>
      <c r="B168" s="6"/>
      <c r="C168" s="6"/>
      <c r="D168" s="6"/>
      <c r="E168" s="6"/>
      <c r="F168" s="6"/>
      <c r="G168" s="6"/>
      <c r="H168" s="71"/>
      <c r="I168" s="6"/>
      <c r="J168" s="6"/>
      <c r="K168" s="6"/>
      <c r="L168" s="6"/>
      <c r="M168" s="71"/>
      <c r="N168" s="71"/>
      <c r="O168" s="71"/>
      <c r="S168" s="6"/>
      <c r="T168" s="6"/>
      <c r="U168" s="71"/>
      <c r="V168" s="71"/>
      <c r="W168" s="71"/>
      <c r="Y168" s="6"/>
      <c r="Z168" s="6"/>
      <c r="AA168" s="50"/>
      <c r="AB168" s="57"/>
    </row>
    <row r="169" spans="1:28" s="56" customFormat="1" ht="24.95" customHeight="1" x14ac:dyDescent="0.25">
      <c r="A169" s="6"/>
      <c r="B169" s="6"/>
      <c r="C169" s="6"/>
      <c r="D169" s="6"/>
      <c r="E169" s="6"/>
      <c r="F169" s="6"/>
      <c r="G169" s="6"/>
      <c r="H169" s="71"/>
      <c r="I169" s="6"/>
      <c r="J169" s="6"/>
      <c r="K169" s="6"/>
      <c r="L169" s="6"/>
      <c r="M169" s="71"/>
      <c r="N169" s="71"/>
      <c r="O169" s="71"/>
      <c r="S169" s="6"/>
      <c r="T169" s="6"/>
      <c r="U169" s="71"/>
      <c r="V169" s="71"/>
      <c r="W169" s="71"/>
      <c r="Y169" s="6"/>
      <c r="Z169" s="6"/>
      <c r="AA169" s="50"/>
      <c r="AB169" s="57"/>
    </row>
    <row r="170" spans="1:28" s="56" customFormat="1" ht="24.95" customHeight="1" x14ac:dyDescent="0.25">
      <c r="A170" s="6"/>
      <c r="B170" s="6"/>
      <c r="C170" s="6"/>
      <c r="D170" s="6"/>
      <c r="E170" s="6"/>
      <c r="F170" s="6"/>
      <c r="G170" s="6"/>
      <c r="H170" s="71"/>
      <c r="I170" s="6"/>
      <c r="J170" s="6"/>
      <c r="K170" s="6"/>
      <c r="L170" s="6"/>
      <c r="M170" s="71"/>
      <c r="N170" s="71"/>
      <c r="O170" s="71"/>
      <c r="S170" s="6"/>
      <c r="T170" s="6"/>
      <c r="U170" s="71"/>
      <c r="V170" s="71"/>
      <c r="W170" s="71"/>
      <c r="Y170" s="6"/>
      <c r="Z170" s="6"/>
      <c r="AA170" s="50"/>
      <c r="AB170" s="57"/>
    </row>
    <row r="171" spans="1:28" s="56" customFormat="1" ht="24.95" customHeight="1" x14ac:dyDescent="0.25">
      <c r="A171" s="6"/>
      <c r="B171" s="6"/>
      <c r="C171" s="6"/>
      <c r="D171" s="6"/>
      <c r="E171" s="6"/>
      <c r="F171" s="6"/>
      <c r="G171" s="6"/>
      <c r="H171" s="71"/>
      <c r="I171" s="6"/>
      <c r="J171" s="6"/>
      <c r="K171" s="6"/>
      <c r="L171" s="6"/>
      <c r="M171" s="71"/>
      <c r="N171" s="71"/>
      <c r="O171" s="71"/>
      <c r="S171" s="6"/>
      <c r="T171" s="6"/>
      <c r="U171" s="71"/>
      <c r="V171" s="71"/>
      <c r="W171" s="71"/>
      <c r="Y171" s="6"/>
      <c r="Z171" s="6"/>
      <c r="AA171" s="50"/>
      <c r="AB171" s="57"/>
    </row>
    <row r="172" spans="1:28" s="56" customFormat="1" ht="24.95" customHeight="1" x14ac:dyDescent="0.25">
      <c r="A172" s="6"/>
      <c r="B172" s="6"/>
      <c r="C172" s="6"/>
      <c r="D172" s="6"/>
      <c r="E172" s="6"/>
      <c r="F172" s="6"/>
      <c r="G172" s="6"/>
      <c r="H172" s="71"/>
      <c r="I172" s="6"/>
      <c r="J172" s="6"/>
      <c r="K172" s="6"/>
      <c r="L172" s="6"/>
      <c r="M172" s="71"/>
      <c r="N172" s="71"/>
      <c r="O172" s="71"/>
      <c r="S172" s="6"/>
      <c r="T172" s="6"/>
      <c r="U172" s="71"/>
      <c r="V172" s="71"/>
      <c r="W172" s="71"/>
      <c r="Y172" s="6"/>
      <c r="Z172" s="6"/>
      <c r="AA172" s="50"/>
      <c r="AB172" s="57"/>
    </row>
    <row r="173" spans="1:28" s="56" customFormat="1" ht="24.95" customHeight="1" x14ac:dyDescent="0.25">
      <c r="A173" s="6"/>
      <c r="B173" s="6"/>
      <c r="C173" s="6"/>
      <c r="D173" s="6"/>
      <c r="E173" s="6"/>
      <c r="F173" s="6"/>
      <c r="G173" s="6"/>
      <c r="H173" s="71"/>
      <c r="I173" s="6"/>
      <c r="J173" s="6"/>
      <c r="K173" s="6"/>
      <c r="L173" s="6"/>
      <c r="M173" s="71"/>
      <c r="N173" s="71"/>
      <c r="O173" s="71"/>
      <c r="S173" s="6"/>
      <c r="T173" s="6"/>
      <c r="U173" s="71"/>
      <c r="V173" s="71"/>
      <c r="W173" s="71"/>
      <c r="Y173" s="6"/>
      <c r="Z173" s="6"/>
      <c r="AA173" s="50"/>
      <c r="AB173" s="57"/>
    </row>
    <row r="174" spans="1:28" s="56" customFormat="1" ht="24.95" customHeight="1" x14ac:dyDescent="0.25">
      <c r="A174" s="6"/>
      <c r="B174" s="6"/>
      <c r="C174" s="6"/>
      <c r="D174" s="6"/>
      <c r="E174" s="6"/>
      <c r="F174" s="6"/>
      <c r="G174" s="6"/>
      <c r="H174" s="71"/>
      <c r="I174" s="6"/>
      <c r="J174" s="6"/>
      <c r="K174" s="6"/>
      <c r="L174" s="6"/>
      <c r="M174" s="71"/>
      <c r="N174" s="71"/>
      <c r="O174" s="71"/>
      <c r="S174" s="6"/>
      <c r="T174" s="6"/>
      <c r="U174" s="71"/>
      <c r="V174" s="71"/>
      <c r="W174" s="71"/>
      <c r="Y174" s="6"/>
      <c r="Z174" s="6"/>
      <c r="AA174" s="50"/>
      <c r="AB174" s="57"/>
    </row>
    <row r="175" spans="1:28" s="56" customFormat="1" ht="24.95" customHeight="1" x14ac:dyDescent="0.25">
      <c r="A175" s="6"/>
      <c r="B175" s="6"/>
      <c r="C175" s="6"/>
      <c r="D175" s="6"/>
      <c r="E175" s="6"/>
      <c r="F175" s="6"/>
      <c r="G175" s="6"/>
      <c r="H175" s="71"/>
      <c r="I175" s="6"/>
      <c r="J175" s="6"/>
      <c r="K175" s="6"/>
      <c r="L175" s="6"/>
      <c r="M175" s="71"/>
      <c r="N175" s="71"/>
      <c r="O175" s="71"/>
      <c r="S175" s="6"/>
      <c r="T175" s="6"/>
      <c r="U175" s="71"/>
      <c r="V175" s="71"/>
      <c r="W175" s="71"/>
      <c r="Y175" s="6"/>
      <c r="Z175" s="6"/>
      <c r="AA175" s="50"/>
      <c r="AB175" s="57"/>
    </row>
    <row r="176" spans="1:28" s="56" customFormat="1" ht="24.95" customHeight="1" x14ac:dyDescent="0.25">
      <c r="A176" s="6"/>
      <c r="B176" s="6"/>
      <c r="C176" s="6"/>
      <c r="D176" s="6"/>
      <c r="E176" s="6"/>
      <c r="F176" s="6"/>
      <c r="G176" s="6"/>
      <c r="H176" s="71"/>
      <c r="I176" s="6"/>
      <c r="J176" s="6"/>
      <c r="K176" s="6"/>
      <c r="L176" s="6"/>
      <c r="M176" s="71"/>
      <c r="N176" s="71"/>
      <c r="O176" s="71"/>
      <c r="S176" s="6"/>
      <c r="T176" s="6"/>
      <c r="U176" s="71"/>
      <c r="V176" s="71"/>
      <c r="W176" s="71"/>
      <c r="Y176" s="6"/>
      <c r="Z176" s="6"/>
      <c r="AA176" s="50"/>
      <c r="AB176" s="57"/>
    </row>
    <row r="177" spans="1:28" s="56" customFormat="1" ht="24.95" customHeight="1" x14ac:dyDescent="0.25">
      <c r="A177" s="6"/>
      <c r="B177" s="6"/>
      <c r="C177" s="6"/>
      <c r="D177" s="6"/>
      <c r="E177" s="6"/>
      <c r="F177" s="6"/>
      <c r="G177" s="6"/>
      <c r="H177" s="71"/>
      <c r="I177" s="6"/>
      <c r="J177" s="6"/>
      <c r="K177" s="6"/>
      <c r="L177" s="6"/>
      <c r="M177" s="71"/>
      <c r="N177" s="71"/>
      <c r="O177" s="71"/>
      <c r="S177" s="6"/>
      <c r="T177" s="6"/>
      <c r="U177" s="71"/>
      <c r="V177" s="71"/>
      <c r="W177" s="71"/>
      <c r="Y177" s="6"/>
      <c r="Z177" s="6"/>
      <c r="AA177" s="50"/>
      <c r="AB177" s="57"/>
    </row>
    <row r="178" spans="1:28" s="56" customFormat="1" ht="24.95" customHeight="1" x14ac:dyDescent="0.25">
      <c r="A178" s="6"/>
      <c r="B178" s="6"/>
      <c r="C178" s="6"/>
      <c r="D178" s="6"/>
      <c r="E178" s="6"/>
      <c r="F178" s="6"/>
      <c r="G178" s="6"/>
      <c r="H178" s="71"/>
      <c r="I178" s="6"/>
      <c r="J178" s="6"/>
      <c r="K178" s="6"/>
      <c r="L178" s="6"/>
      <c r="M178" s="71"/>
      <c r="N178" s="71"/>
      <c r="O178" s="71"/>
      <c r="S178" s="6"/>
      <c r="T178" s="6"/>
      <c r="U178" s="71"/>
      <c r="V178" s="71"/>
      <c r="W178" s="71"/>
      <c r="Y178" s="6"/>
      <c r="Z178" s="6"/>
      <c r="AA178" s="50"/>
      <c r="AB178" s="57"/>
    </row>
    <row r="179" spans="1:28" s="56" customFormat="1" ht="24.95" customHeight="1" x14ac:dyDescent="0.25">
      <c r="A179" s="6"/>
      <c r="B179" s="6"/>
      <c r="C179" s="6"/>
      <c r="D179" s="6"/>
      <c r="E179" s="6"/>
      <c r="F179" s="6"/>
      <c r="G179" s="6"/>
      <c r="H179" s="71"/>
      <c r="I179" s="6"/>
      <c r="J179" s="6"/>
      <c r="K179" s="6"/>
      <c r="L179" s="6"/>
      <c r="M179" s="71"/>
      <c r="N179" s="71"/>
      <c r="O179" s="71"/>
      <c r="S179" s="6"/>
      <c r="T179" s="6"/>
      <c r="U179" s="71"/>
      <c r="V179" s="71"/>
      <c r="W179" s="71"/>
      <c r="Y179" s="6"/>
      <c r="Z179" s="6"/>
      <c r="AA179" s="50"/>
      <c r="AB179" s="57"/>
    </row>
    <row r="180" spans="1:28" s="56" customFormat="1" ht="24.95" customHeight="1" x14ac:dyDescent="0.25">
      <c r="A180" s="6"/>
      <c r="B180" s="6"/>
      <c r="C180" s="6"/>
      <c r="D180" s="6"/>
      <c r="E180" s="6"/>
      <c r="F180" s="6"/>
      <c r="G180" s="6"/>
      <c r="H180" s="71"/>
      <c r="I180" s="6"/>
      <c r="J180" s="6"/>
      <c r="K180" s="6"/>
      <c r="L180" s="6"/>
      <c r="M180" s="71"/>
      <c r="N180" s="71"/>
      <c r="O180" s="71"/>
      <c r="S180" s="6"/>
      <c r="T180" s="6"/>
      <c r="U180" s="71"/>
      <c r="V180" s="71"/>
      <c r="W180" s="71"/>
      <c r="Y180" s="6"/>
      <c r="Z180" s="6"/>
      <c r="AA180" s="50"/>
      <c r="AB180" s="57"/>
    </row>
    <row r="181" spans="1:28" s="56" customFormat="1" ht="24.95" customHeight="1" x14ac:dyDescent="0.25">
      <c r="A181" s="6"/>
      <c r="B181" s="6"/>
      <c r="C181" s="6"/>
      <c r="D181" s="6"/>
      <c r="E181" s="6"/>
      <c r="F181" s="6"/>
      <c r="G181" s="6"/>
      <c r="H181" s="71"/>
      <c r="I181" s="6"/>
      <c r="J181" s="6"/>
      <c r="K181" s="6"/>
      <c r="L181" s="6"/>
      <c r="M181" s="71"/>
      <c r="N181" s="71"/>
      <c r="O181" s="71"/>
      <c r="S181" s="6"/>
      <c r="T181" s="6"/>
      <c r="U181" s="71"/>
      <c r="V181" s="71"/>
      <c r="W181" s="71"/>
      <c r="Y181" s="6"/>
      <c r="Z181" s="6"/>
      <c r="AA181" s="50"/>
      <c r="AB181" s="57"/>
    </row>
    <row r="182" spans="1:28" s="56" customFormat="1" ht="24.95" customHeight="1" x14ac:dyDescent="0.25">
      <c r="A182" s="6"/>
      <c r="B182" s="6"/>
      <c r="C182" s="6"/>
      <c r="D182" s="6"/>
      <c r="E182" s="6"/>
      <c r="F182" s="6"/>
      <c r="G182" s="6"/>
      <c r="H182" s="71"/>
      <c r="I182" s="6"/>
      <c r="J182" s="6"/>
      <c r="K182" s="6"/>
      <c r="L182" s="6"/>
      <c r="M182" s="71"/>
      <c r="N182" s="71"/>
      <c r="O182" s="71"/>
      <c r="S182" s="6"/>
      <c r="T182" s="6"/>
      <c r="U182" s="71"/>
      <c r="V182" s="71"/>
      <c r="W182" s="71"/>
      <c r="Y182" s="6"/>
      <c r="Z182" s="6"/>
      <c r="AA182" s="50"/>
      <c r="AB182" s="57"/>
    </row>
    <row r="183" spans="1:28" s="56" customFormat="1" ht="24.95" customHeight="1" x14ac:dyDescent="0.25">
      <c r="A183" s="6"/>
      <c r="B183" s="6"/>
      <c r="C183" s="6"/>
      <c r="D183" s="6"/>
      <c r="E183" s="6"/>
      <c r="F183" s="6"/>
      <c r="G183" s="6"/>
      <c r="H183" s="71"/>
      <c r="I183" s="6"/>
      <c r="J183" s="6"/>
      <c r="K183" s="6"/>
      <c r="L183" s="6"/>
      <c r="M183" s="71"/>
      <c r="N183" s="71"/>
      <c r="O183" s="71"/>
      <c r="S183" s="6"/>
      <c r="T183" s="6"/>
      <c r="U183" s="71"/>
      <c r="V183" s="71"/>
      <c r="W183" s="71"/>
      <c r="Y183" s="6"/>
      <c r="Z183" s="6"/>
      <c r="AA183" s="50"/>
      <c r="AB183" s="57"/>
    </row>
    <row r="184" spans="1:28" s="56" customFormat="1" ht="24.95" customHeight="1" x14ac:dyDescent="0.25">
      <c r="A184" s="6"/>
      <c r="B184" s="6"/>
      <c r="C184" s="6"/>
      <c r="D184" s="6"/>
      <c r="E184" s="6"/>
      <c r="F184" s="6"/>
      <c r="G184" s="6"/>
      <c r="H184" s="71"/>
      <c r="I184" s="6"/>
      <c r="J184" s="6"/>
      <c r="K184" s="6"/>
      <c r="L184" s="6"/>
      <c r="M184" s="71"/>
      <c r="N184" s="71"/>
      <c r="O184" s="71"/>
      <c r="S184" s="6"/>
      <c r="T184" s="6"/>
      <c r="U184" s="71"/>
      <c r="V184" s="71"/>
      <c r="W184" s="71"/>
      <c r="Y184" s="6"/>
      <c r="Z184" s="6"/>
      <c r="AA184" s="50"/>
      <c r="AB184" s="57"/>
    </row>
    <row r="185" spans="1:28" s="56" customFormat="1" ht="24.95" customHeight="1" x14ac:dyDescent="0.25">
      <c r="A185" s="6"/>
      <c r="B185" s="6"/>
      <c r="C185" s="6"/>
      <c r="D185" s="6"/>
      <c r="E185" s="6"/>
      <c r="F185" s="6"/>
      <c r="G185" s="6"/>
      <c r="H185" s="71"/>
      <c r="I185" s="6"/>
      <c r="J185" s="6"/>
      <c r="K185" s="6"/>
      <c r="L185" s="6"/>
      <c r="M185" s="71"/>
      <c r="N185" s="71"/>
      <c r="O185" s="71"/>
      <c r="S185" s="6"/>
      <c r="T185" s="6"/>
      <c r="U185" s="71"/>
      <c r="V185" s="71"/>
      <c r="W185" s="71"/>
      <c r="Y185" s="6"/>
      <c r="Z185" s="6"/>
      <c r="AA185" s="50"/>
      <c r="AB185" s="57"/>
    </row>
    <row r="186" spans="1:28" s="56" customFormat="1" ht="24.95" customHeight="1" x14ac:dyDescent="0.25">
      <c r="A186" s="6"/>
      <c r="B186" s="6"/>
      <c r="C186" s="6"/>
      <c r="D186" s="6"/>
      <c r="E186" s="6"/>
      <c r="F186" s="6"/>
      <c r="G186" s="6"/>
      <c r="H186" s="71"/>
      <c r="I186" s="6"/>
      <c r="J186" s="6"/>
      <c r="K186" s="6"/>
      <c r="L186" s="6"/>
      <c r="M186" s="71"/>
      <c r="N186" s="71"/>
      <c r="O186" s="71"/>
      <c r="S186" s="6"/>
      <c r="T186" s="6"/>
      <c r="U186" s="71"/>
      <c r="V186" s="71"/>
      <c r="W186" s="71"/>
      <c r="Y186" s="6"/>
      <c r="Z186" s="6"/>
      <c r="AA186" s="50"/>
      <c r="AB186" s="57"/>
    </row>
    <row r="187" spans="1:28" s="56" customFormat="1" ht="24.95" customHeight="1" x14ac:dyDescent="0.25">
      <c r="A187" s="6"/>
      <c r="B187" s="6"/>
      <c r="C187" s="6"/>
      <c r="D187" s="6"/>
      <c r="E187" s="6"/>
      <c r="F187" s="6"/>
      <c r="G187" s="6"/>
      <c r="H187" s="71"/>
      <c r="I187" s="6"/>
      <c r="J187" s="6"/>
      <c r="K187" s="6"/>
      <c r="L187" s="6"/>
      <c r="M187" s="71"/>
      <c r="N187" s="71"/>
      <c r="O187" s="71"/>
      <c r="S187" s="6"/>
      <c r="T187" s="6"/>
      <c r="U187" s="71"/>
      <c r="V187" s="71"/>
      <c r="W187" s="71"/>
      <c r="Y187" s="6"/>
      <c r="Z187" s="6"/>
      <c r="AA187" s="50"/>
      <c r="AB187" s="57"/>
    </row>
    <row r="188" spans="1:28" s="56" customFormat="1" ht="24.95" customHeight="1" x14ac:dyDescent="0.25">
      <c r="A188" s="6"/>
      <c r="B188" s="6"/>
      <c r="C188" s="6"/>
      <c r="D188" s="6"/>
      <c r="E188" s="6"/>
      <c r="F188" s="6"/>
      <c r="G188" s="6"/>
      <c r="H188" s="71"/>
      <c r="I188" s="6"/>
      <c r="J188" s="6"/>
      <c r="K188" s="6"/>
      <c r="L188" s="6"/>
      <c r="M188" s="71"/>
      <c r="N188" s="71"/>
      <c r="O188" s="71"/>
      <c r="S188" s="6"/>
      <c r="T188" s="6"/>
      <c r="U188" s="71"/>
      <c r="V188" s="71"/>
      <c r="W188" s="71"/>
      <c r="Y188" s="6"/>
      <c r="Z188" s="6"/>
      <c r="AA188" s="50"/>
      <c r="AB188" s="57"/>
    </row>
    <row r="189" spans="1:28" s="56" customFormat="1" ht="24.95" customHeight="1" x14ac:dyDescent="0.25">
      <c r="A189" s="6"/>
      <c r="B189" s="6"/>
      <c r="C189" s="6"/>
      <c r="D189" s="6"/>
      <c r="E189" s="6"/>
      <c r="F189" s="6"/>
      <c r="G189" s="6"/>
      <c r="H189" s="71"/>
      <c r="I189" s="6"/>
      <c r="J189" s="6"/>
      <c r="K189" s="6"/>
      <c r="L189" s="6"/>
      <c r="M189" s="71"/>
      <c r="N189" s="71"/>
      <c r="O189" s="71"/>
      <c r="S189" s="6"/>
      <c r="T189" s="6"/>
      <c r="U189" s="71"/>
      <c r="V189" s="71"/>
      <c r="W189" s="71"/>
      <c r="Y189" s="6"/>
      <c r="Z189" s="6"/>
      <c r="AA189" s="50"/>
      <c r="AB189" s="57"/>
    </row>
    <row r="190" spans="1:28" s="56" customFormat="1" ht="24.95" customHeight="1" x14ac:dyDescent="0.25">
      <c r="A190" s="6"/>
      <c r="B190" s="6"/>
      <c r="C190" s="6"/>
      <c r="D190" s="6"/>
      <c r="E190" s="6"/>
      <c r="F190" s="6"/>
      <c r="G190" s="6"/>
      <c r="H190" s="71"/>
      <c r="I190" s="6"/>
      <c r="J190" s="6"/>
      <c r="K190" s="6"/>
      <c r="L190" s="6"/>
      <c r="M190" s="71"/>
      <c r="N190" s="71"/>
      <c r="O190" s="71"/>
      <c r="S190" s="6"/>
      <c r="T190" s="6"/>
      <c r="U190" s="71"/>
      <c r="V190" s="71"/>
      <c r="W190" s="71"/>
      <c r="Y190" s="6"/>
      <c r="Z190" s="6"/>
      <c r="AA190" s="50"/>
      <c r="AB190" s="57"/>
    </row>
    <row r="191" spans="1:28" s="56" customFormat="1" ht="24.95" customHeight="1" x14ac:dyDescent="0.25">
      <c r="A191" s="6"/>
      <c r="B191" s="6"/>
      <c r="C191" s="6"/>
      <c r="D191" s="6"/>
      <c r="E191" s="6"/>
      <c r="F191" s="6"/>
      <c r="G191" s="6"/>
      <c r="H191" s="71"/>
      <c r="I191" s="6"/>
      <c r="J191" s="6"/>
      <c r="K191" s="6"/>
      <c r="L191" s="6"/>
      <c r="M191" s="71"/>
      <c r="N191" s="71"/>
      <c r="O191" s="71"/>
      <c r="S191" s="6"/>
      <c r="T191" s="6"/>
      <c r="U191" s="71"/>
      <c r="V191" s="71"/>
      <c r="W191" s="71"/>
      <c r="Y191" s="6"/>
      <c r="Z191" s="6"/>
      <c r="AA191" s="50"/>
      <c r="AB191" s="57"/>
    </row>
    <row r="192" spans="1:28" s="56" customFormat="1" ht="24.95" customHeight="1" x14ac:dyDescent="0.25">
      <c r="A192" s="6"/>
      <c r="B192" s="6"/>
      <c r="C192" s="6"/>
      <c r="D192" s="6"/>
      <c r="E192" s="6"/>
      <c r="F192" s="6"/>
      <c r="G192" s="6"/>
      <c r="H192" s="71"/>
      <c r="I192" s="6"/>
      <c r="J192" s="6"/>
      <c r="K192" s="6"/>
      <c r="L192" s="6"/>
      <c r="M192" s="71"/>
      <c r="N192" s="71"/>
      <c r="O192" s="71"/>
      <c r="S192" s="6"/>
      <c r="T192" s="6"/>
      <c r="U192" s="71"/>
      <c r="V192" s="71"/>
      <c r="W192" s="71"/>
      <c r="Y192" s="6"/>
      <c r="Z192" s="6"/>
      <c r="AA192" s="50"/>
      <c r="AB192" s="57"/>
    </row>
    <row r="193" spans="1:28" s="56" customFormat="1" ht="24.95" customHeight="1" x14ac:dyDescent="0.25">
      <c r="A193" s="6"/>
      <c r="B193" s="6"/>
      <c r="C193" s="6"/>
      <c r="D193" s="6"/>
      <c r="E193" s="6"/>
      <c r="F193" s="6"/>
      <c r="G193" s="6"/>
      <c r="H193" s="71"/>
      <c r="I193" s="6"/>
      <c r="J193" s="6"/>
      <c r="K193" s="6"/>
      <c r="L193" s="6"/>
      <c r="M193" s="71"/>
      <c r="N193" s="71"/>
      <c r="O193" s="71"/>
      <c r="S193" s="6"/>
      <c r="T193" s="6"/>
      <c r="U193" s="71"/>
      <c r="V193" s="71"/>
      <c r="W193" s="71"/>
      <c r="Y193" s="6"/>
      <c r="Z193" s="6"/>
      <c r="AA193" s="50"/>
      <c r="AB193" s="57"/>
    </row>
    <row r="194" spans="1:28" s="56" customFormat="1" ht="24.95" customHeight="1" x14ac:dyDescent="0.25">
      <c r="A194" s="6"/>
      <c r="B194" s="6"/>
      <c r="C194" s="6"/>
      <c r="D194" s="6"/>
      <c r="E194" s="6"/>
      <c r="F194" s="6"/>
      <c r="G194" s="6"/>
      <c r="H194" s="71"/>
      <c r="I194" s="6"/>
      <c r="J194" s="6"/>
      <c r="K194" s="6"/>
      <c r="L194" s="6"/>
      <c r="M194" s="71"/>
      <c r="N194" s="71"/>
      <c r="O194" s="71"/>
      <c r="S194" s="6"/>
      <c r="T194" s="6"/>
      <c r="U194" s="71"/>
      <c r="V194" s="71"/>
      <c r="W194" s="71"/>
      <c r="Y194" s="6"/>
      <c r="Z194" s="6"/>
      <c r="AA194" s="50"/>
      <c r="AB194" s="57"/>
    </row>
    <row r="195" spans="1:28" s="56" customFormat="1" ht="24.95" customHeight="1" x14ac:dyDescent="0.25">
      <c r="A195" s="6"/>
      <c r="B195" s="6"/>
      <c r="C195" s="6"/>
      <c r="D195" s="6"/>
      <c r="E195" s="6"/>
      <c r="F195" s="6"/>
      <c r="G195" s="6"/>
      <c r="H195" s="71"/>
      <c r="I195" s="6"/>
      <c r="J195" s="6"/>
      <c r="K195" s="6"/>
      <c r="L195" s="6"/>
      <c r="M195" s="71"/>
      <c r="N195" s="71"/>
      <c r="O195" s="71"/>
      <c r="S195" s="6"/>
      <c r="T195" s="6"/>
      <c r="U195" s="71"/>
      <c r="V195" s="71"/>
      <c r="W195" s="71"/>
      <c r="Y195" s="6"/>
      <c r="Z195" s="6"/>
      <c r="AA195" s="50"/>
      <c r="AB195" s="57"/>
    </row>
    <row r="196" spans="1:28" s="56" customFormat="1" ht="24.95" customHeight="1" x14ac:dyDescent="0.25">
      <c r="A196" s="6"/>
      <c r="B196" s="6"/>
      <c r="C196" s="6"/>
      <c r="D196" s="6"/>
      <c r="E196" s="6"/>
      <c r="F196" s="6"/>
      <c r="G196" s="6"/>
      <c r="H196" s="71"/>
      <c r="I196" s="6"/>
      <c r="J196" s="6"/>
      <c r="K196" s="6"/>
      <c r="L196" s="6"/>
      <c r="M196" s="71"/>
      <c r="N196" s="71"/>
      <c r="O196" s="71"/>
      <c r="S196" s="6"/>
      <c r="T196" s="6"/>
      <c r="U196" s="71"/>
      <c r="V196" s="71"/>
      <c r="W196" s="71"/>
      <c r="Y196" s="6"/>
      <c r="Z196" s="6"/>
      <c r="AA196" s="50"/>
      <c r="AB196" s="57"/>
    </row>
    <row r="197" spans="1:28" s="56" customFormat="1" ht="24.95" customHeight="1" x14ac:dyDescent="0.25">
      <c r="A197" s="6"/>
      <c r="B197" s="6"/>
      <c r="C197" s="6"/>
      <c r="D197" s="6"/>
      <c r="E197" s="6"/>
      <c r="F197" s="6"/>
      <c r="G197" s="6"/>
      <c r="H197" s="71"/>
      <c r="I197" s="6"/>
      <c r="J197" s="6"/>
      <c r="K197" s="6"/>
      <c r="L197" s="6"/>
      <c r="M197" s="71"/>
      <c r="N197" s="71"/>
      <c r="O197" s="71"/>
      <c r="S197" s="6"/>
      <c r="T197" s="6"/>
      <c r="U197" s="71"/>
      <c r="V197" s="71"/>
      <c r="W197" s="71"/>
      <c r="Y197" s="6"/>
      <c r="Z197" s="6"/>
      <c r="AA197" s="50"/>
      <c r="AB197" s="57"/>
    </row>
    <row r="198" spans="1:28" s="56" customFormat="1" ht="24.95" customHeight="1" x14ac:dyDescent="0.25">
      <c r="A198" s="6"/>
      <c r="B198" s="6"/>
      <c r="C198" s="6"/>
      <c r="D198" s="6"/>
      <c r="E198" s="6"/>
      <c r="F198" s="6"/>
      <c r="G198" s="6"/>
      <c r="H198" s="71"/>
      <c r="I198" s="6"/>
      <c r="J198" s="6"/>
      <c r="K198" s="6"/>
      <c r="L198" s="6"/>
      <c r="M198" s="71"/>
      <c r="N198" s="71"/>
      <c r="O198" s="71"/>
      <c r="S198" s="6"/>
      <c r="T198" s="6"/>
      <c r="U198" s="71"/>
      <c r="V198" s="71"/>
      <c r="W198" s="71"/>
      <c r="Y198" s="6"/>
      <c r="Z198" s="6"/>
      <c r="AA198" s="50"/>
      <c r="AB198" s="57"/>
    </row>
    <row r="199" spans="1:28" s="56" customFormat="1" ht="24.95" customHeight="1" x14ac:dyDescent="0.25">
      <c r="A199" s="6"/>
      <c r="B199" s="6"/>
      <c r="C199" s="6"/>
      <c r="D199" s="6"/>
      <c r="E199" s="6"/>
      <c r="F199" s="6"/>
      <c r="G199" s="6"/>
      <c r="H199" s="71"/>
      <c r="I199" s="6"/>
      <c r="J199" s="6"/>
      <c r="K199" s="6"/>
      <c r="L199" s="6"/>
      <c r="M199" s="71"/>
      <c r="N199" s="71"/>
      <c r="O199" s="71"/>
      <c r="S199" s="6"/>
      <c r="T199" s="6"/>
      <c r="U199" s="71"/>
      <c r="V199" s="71"/>
      <c r="W199" s="71"/>
      <c r="Y199" s="6"/>
      <c r="Z199" s="6"/>
      <c r="AA199" s="50"/>
      <c r="AB199" s="57"/>
    </row>
    <row r="200" spans="1:28" s="56" customFormat="1" ht="24.95" customHeight="1" x14ac:dyDescent="0.25">
      <c r="A200" s="6"/>
      <c r="B200" s="6"/>
      <c r="C200" s="6"/>
      <c r="D200" s="6"/>
      <c r="E200" s="6"/>
      <c r="F200" s="6"/>
      <c r="G200" s="6"/>
      <c r="H200" s="71"/>
      <c r="I200" s="6"/>
      <c r="J200" s="6"/>
      <c r="K200" s="6"/>
      <c r="L200" s="6"/>
      <c r="M200" s="71"/>
      <c r="N200" s="71"/>
      <c r="O200" s="71"/>
      <c r="S200" s="6"/>
      <c r="T200" s="6"/>
      <c r="U200" s="71"/>
      <c r="V200" s="71"/>
      <c r="W200" s="71"/>
      <c r="Y200" s="6"/>
      <c r="Z200" s="6"/>
      <c r="AA200" s="50"/>
      <c r="AB200" s="57"/>
    </row>
    <row r="201" spans="1:28" s="56" customFormat="1" ht="24.95" customHeight="1" x14ac:dyDescent="0.25">
      <c r="A201" s="6"/>
      <c r="B201" s="6"/>
      <c r="C201" s="6"/>
      <c r="D201" s="6"/>
      <c r="E201" s="6"/>
      <c r="F201" s="6"/>
      <c r="G201" s="6"/>
      <c r="H201" s="71"/>
      <c r="I201" s="6"/>
      <c r="J201" s="6"/>
      <c r="K201" s="6"/>
      <c r="L201" s="6"/>
      <c r="M201" s="71"/>
      <c r="N201" s="71"/>
      <c r="O201" s="71"/>
      <c r="S201" s="6"/>
      <c r="T201" s="6"/>
      <c r="U201" s="71"/>
      <c r="V201" s="71"/>
      <c r="W201" s="71"/>
      <c r="Y201" s="6"/>
      <c r="Z201" s="6"/>
      <c r="AA201" s="50"/>
      <c r="AB201" s="57"/>
    </row>
    <row r="202" spans="1:28" s="56" customFormat="1" ht="24.95" customHeight="1" x14ac:dyDescent="0.25">
      <c r="A202" s="6"/>
      <c r="B202" s="6"/>
      <c r="C202" s="6"/>
      <c r="D202" s="6"/>
      <c r="E202" s="6"/>
      <c r="F202" s="6"/>
      <c r="G202" s="6"/>
      <c r="H202" s="71"/>
      <c r="I202" s="6"/>
      <c r="J202" s="6"/>
      <c r="K202" s="6"/>
      <c r="L202" s="6"/>
      <c r="M202" s="71"/>
      <c r="N202" s="71"/>
      <c r="O202" s="71"/>
      <c r="S202" s="6"/>
      <c r="T202" s="6"/>
      <c r="U202" s="71"/>
      <c r="V202" s="71"/>
      <c r="W202" s="71"/>
      <c r="Y202" s="6"/>
      <c r="Z202" s="6"/>
      <c r="AA202" s="50"/>
      <c r="AB202" s="57"/>
    </row>
    <row r="203" spans="1:28" s="56" customFormat="1" ht="24.95" customHeight="1" x14ac:dyDescent="0.25">
      <c r="A203" s="6"/>
      <c r="B203" s="6"/>
      <c r="C203" s="6"/>
      <c r="D203" s="6"/>
      <c r="E203" s="6"/>
      <c r="F203" s="6"/>
      <c r="G203" s="6"/>
      <c r="H203" s="71"/>
      <c r="I203" s="6"/>
      <c r="J203" s="6"/>
      <c r="K203" s="6"/>
      <c r="L203" s="6"/>
      <c r="M203" s="71"/>
      <c r="N203" s="71"/>
      <c r="O203" s="71"/>
      <c r="S203" s="6"/>
      <c r="T203" s="6"/>
      <c r="U203" s="71"/>
      <c r="V203" s="71"/>
      <c r="W203" s="71"/>
      <c r="Y203" s="6"/>
      <c r="Z203" s="6"/>
      <c r="AA203" s="50"/>
      <c r="AB203" s="57"/>
    </row>
    <row r="204" spans="1:28" s="56" customFormat="1" ht="24.95" customHeight="1" x14ac:dyDescent="0.25">
      <c r="A204" s="6"/>
      <c r="B204" s="6"/>
      <c r="C204" s="6"/>
      <c r="D204" s="6"/>
      <c r="E204" s="6"/>
      <c r="F204" s="6"/>
      <c r="G204" s="6"/>
      <c r="H204" s="71"/>
      <c r="I204" s="6"/>
      <c r="J204" s="6"/>
      <c r="K204" s="6"/>
      <c r="L204" s="6"/>
      <c r="M204" s="71"/>
      <c r="N204" s="71"/>
      <c r="O204" s="71"/>
      <c r="S204" s="6"/>
      <c r="T204" s="6"/>
      <c r="U204" s="71"/>
      <c r="V204" s="71"/>
      <c r="W204" s="71"/>
      <c r="Y204" s="6"/>
      <c r="Z204" s="6"/>
      <c r="AA204" s="50"/>
      <c r="AB204" s="57"/>
    </row>
    <row r="205" spans="1:28" s="56" customFormat="1" ht="24.95" customHeight="1" x14ac:dyDescent="0.25">
      <c r="A205" s="6"/>
      <c r="B205" s="6"/>
      <c r="C205" s="6"/>
      <c r="D205" s="6"/>
      <c r="E205" s="6"/>
      <c r="F205" s="6"/>
      <c r="G205" s="6"/>
      <c r="H205" s="71"/>
      <c r="I205" s="6"/>
      <c r="J205" s="6"/>
      <c r="K205" s="6"/>
      <c r="L205" s="6"/>
      <c r="M205" s="71"/>
      <c r="N205" s="71"/>
      <c r="O205" s="71"/>
      <c r="S205" s="6"/>
      <c r="T205" s="6"/>
      <c r="U205" s="71"/>
      <c r="V205" s="71"/>
      <c r="W205" s="71"/>
      <c r="Y205" s="6"/>
      <c r="Z205" s="6"/>
      <c r="AA205" s="50"/>
      <c r="AB205" s="57"/>
    </row>
    <row r="206" spans="1:28" s="56" customFormat="1" ht="24.95" customHeight="1" x14ac:dyDescent="0.25">
      <c r="A206" s="6"/>
      <c r="B206" s="6"/>
      <c r="C206" s="6"/>
      <c r="D206" s="6"/>
      <c r="E206" s="6"/>
      <c r="F206" s="6"/>
      <c r="G206" s="6"/>
      <c r="H206" s="71"/>
      <c r="I206" s="6"/>
      <c r="J206" s="6"/>
      <c r="K206" s="6"/>
      <c r="L206" s="6"/>
      <c r="M206" s="71"/>
      <c r="N206" s="71"/>
      <c r="O206" s="71"/>
      <c r="S206" s="6"/>
      <c r="T206" s="6"/>
      <c r="U206" s="71"/>
      <c r="V206" s="71"/>
      <c r="W206" s="71"/>
      <c r="Y206" s="6"/>
      <c r="Z206" s="6"/>
      <c r="AA206" s="50"/>
      <c r="AB206" s="57"/>
    </row>
    <row r="207" spans="1:28" s="56" customFormat="1" ht="24.95" customHeight="1" x14ac:dyDescent="0.25">
      <c r="A207" s="6"/>
      <c r="B207" s="6"/>
      <c r="C207" s="6"/>
      <c r="D207" s="6"/>
      <c r="E207" s="6"/>
      <c r="F207" s="6"/>
      <c r="G207" s="6"/>
      <c r="H207" s="71"/>
      <c r="I207" s="6"/>
      <c r="J207" s="6"/>
      <c r="K207" s="6"/>
      <c r="L207" s="6"/>
      <c r="M207" s="71"/>
      <c r="N207" s="71"/>
      <c r="O207" s="71"/>
      <c r="S207" s="6"/>
      <c r="T207" s="6"/>
      <c r="U207" s="71"/>
      <c r="V207" s="71"/>
      <c r="W207" s="71"/>
      <c r="Y207" s="6"/>
      <c r="Z207" s="6"/>
      <c r="AA207" s="50"/>
      <c r="AB207" s="57"/>
    </row>
    <row r="208" spans="1:28" s="56" customFormat="1" ht="24.95" customHeight="1" x14ac:dyDescent="0.25">
      <c r="A208" s="6"/>
      <c r="B208" s="6"/>
      <c r="C208" s="6"/>
      <c r="D208" s="6"/>
      <c r="E208" s="6"/>
      <c r="F208" s="6"/>
      <c r="G208" s="6"/>
      <c r="H208" s="71"/>
      <c r="I208" s="6"/>
      <c r="J208" s="6"/>
      <c r="K208" s="6"/>
      <c r="L208" s="6"/>
      <c r="M208" s="71"/>
      <c r="N208" s="71"/>
      <c r="O208" s="71"/>
      <c r="S208" s="6"/>
      <c r="T208" s="6"/>
      <c r="U208" s="71"/>
      <c r="V208" s="71"/>
      <c r="W208" s="71"/>
      <c r="Y208" s="6"/>
      <c r="Z208" s="6"/>
      <c r="AA208" s="50"/>
      <c r="AB208" s="57"/>
    </row>
    <row r="209" spans="1:28" s="56" customFormat="1" ht="24.95" customHeight="1" x14ac:dyDescent="0.25">
      <c r="A209" s="6"/>
      <c r="B209" s="6"/>
      <c r="C209" s="6"/>
      <c r="D209" s="6"/>
      <c r="E209" s="6"/>
      <c r="F209" s="6"/>
      <c r="G209" s="6"/>
      <c r="H209" s="71"/>
      <c r="I209" s="6"/>
      <c r="J209" s="6"/>
      <c r="K209" s="6"/>
      <c r="L209" s="6"/>
      <c r="M209" s="71"/>
      <c r="N209" s="71"/>
      <c r="O209" s="71"/>
      <c r="S209" s="6"/>
      <c r="T209" s="6"/>
      <c r="U209" s="71"/>
      <c r="V209" s="71"/>
      <c r="W209" s="71"/>
      <c r="Y209" s="6"/>
      <c r="Z209" s="6"/>
      <c r="AA209" s="50"/>
      <c r="AB209" s="57"/>
    </row>
    <row r="210" spans="1:28" s="56" customFormat="1" ht="24.95" customHeight="1" x14ac:dyDescent="0.25">
      <c r="A210" s="6"/>
      <c r="B210" s="6"/>
      <c r="C210" s="6"/>
      <c r="D210" s="6"/>
      <c r="E210" s="6"/>
      <c r="F210" s="6"/>
      <c r="G210" s="6"/>
      <c r="H210" s="71"/>
      <c r="I210" s="6"/>
      <c r="J210" s="6"/>
      <c r="K210" s="6"/>
      <c r="L210" s="6"/>
      <c r="M210" s="71"/>
      <c r="N210" s="71"/>
      <c r="O210" s="71"/>
      <c r="S210" s="6"/>
      <c r="T210" s="6"/>
      <c r="U210" s="71"/>
      <c r="V210" s="71"/>
      <c r="W210" s="71"/>
      <c r="Y210" s="6"/>
      <c r="Z210" s="6"/>
      <c r="AA210" s="50"/>
      <c r="AB210" s="57"/>
    </row>
    <row r="211" spans="1:28" s="56" customFormat="1" ht="24.95" customHeight="1" x14ac:dyDescent="0.25">
      <c r="A211" s="6"/>
      <c r="B211" s="6"/>
      <c r="C211" s="6"/>
      <c r="D211" s="6"/>
      <c r="E211" s="6"/>
      <c r="F211" s="6"/>
      <c r="G211" s="6"/>
      <c r="H211" s="71"/>
      <c r="I211" s="6"/>
      <c r="J211" s="6"/>
      <c r="K211" s="6"/>
      <c r="L211" s="6"/>
      <c r="M211" s="71"/>
      <c r="N211" s="71"/>
      <c r="O211" s="71"/>
      <c r="S211" s="6"/>
      <c r="T211" s="6"/>
      <c r="U211" s="71"/>
      <c r="V211" s="71"/>
      <c r="W211" s="71"/>
      <c r="Y211" s="6"/>
      <c r="Z211" s="6"/>
      <c r="AA211" s="50"/>
      <c r="AB211" s="57"/>
    </row>
    <row r="212" spans="1:28" s="56" customFormat="1" ht="24.95" customHeight="1" x14ac:dyDescent="0.25">
      <c r="A212" s="6"/>
      <c r="B212" s="6"/>
      <c r="C212" s="6"/>
      <c r="D212" s="6"/>
      <c r="E212" s="6"/>
      <c r="F212" s="6"/>
      <c r="G212" s="6"/>
      <c r="H212" s="71"/>
      <c r="I212" s="6"/>
      <c r="J212" s="6"/>
      <c r="K212" s="6"/>
      <c r="L212" s="6"/>
      <c r="M212" s="71"/>
      <c r="N212" s="71"/>
      <c r="O212" s="71"/>
      <c r="S212" s="6"/>
      <c r="T212" s="6"/>
      <c r="U212" s="71"/>
      <c r="V212" s="71"/>
      <c r="W212" s="71"/>
      <c r="Y212" s="6"/>
      <c r="Z212" s="6"/>
      <c r="AA212" s="50"/>
      <c r="AB212" s="57"/>
    </row>
    <row r="213" spans="1:28" s="56" customFormat="1" ht="24.95" customHeight="1" x14ac:dyDescent="0.25">
      <c r="A213" s="6"/>
      <c r="B213" s="6"/>
      <c r="C213" s="6"/>
      <c r="D213" s="6"/>
      <c r="E213" s="6"/>
      <c r="F213" s="6"/>
      <c r="G213" s="6"/>
      <c r="H213" s="71"/>
      <c r="I213" s="6"/>
      <c r="J213" s="6"/>
      <c r="K213" s="6"/>
      <c r="L213" s="6"/>
      <c r="M213" s="71"/>
      <c r="N213" s="71"/>
      <c r="O213" s="71"/>
      <c r="S213" s="6"/>
      <c r="T213" s="6"/>
      <c r="U213" s="71"/>
      <c r="V213" s="71"/>
      <c r="W213" s="71"/>
      <c r="Y213" s="6"/>
      <c r="Z213" s="6"/>
      <c r="AA213" s="50"/>
      <c r="AB213" s="57"/>
    </row>
    <row r="214" spans="1:28" s="56" customFormat="1" ht="24.95" customHeight="1" x14ac:dyDescent="0.25">
      <c r="A214" s="6"/>
      <c r="B214" s="6"/>
      <c r="C214" s="6"/>
      <c r="D214" s="6"/>
      <c r="E214" s="6"/>
      <c r="F214" s="6"/>
      <c r="G214" s="6"/>
      <c r="H214" s="71"/>
      <c r="I214" s="6"/>
      <c r="J214" s="6"/>
      <c r="K214" s="6"/>
      <c r="L214" s="6"/>
      <c r="M214" s="71"/>
      <c r="N214" s="71"/>
      <c r="O214" s="71"/>
      <c r="S214" s="6"/>
      <c r="T214" s="6"/>
      <c r="U214" s="71"/>
      <c r="V214" s="71"/>
      <c r="W214" s="71"/>
      <c r="Y214" s="6"/>
      <c r="Z214" s="6"/>
      <c r="AA214" s="50"/>
      <c r="AB214" s="57"/>
    </row>
    <row r="215" spans="1:28" s="56" customFormat="1" ht="24.95" customHeight="1" x14ac:dyDescent="0.25">
      <c r="A215" s="6"/>
      <c r="B215" s="6"/>
      <c r="C215" s="6"/>
      <c r="D215" s="6"/>
      <c r="E215" s="6"/>
      <c r="F215" s="6"/>
      <c r="G215" s="6"/>
      <c r="H215" s="71"/>
      <c r="I215" s="6"/>
      <c r="J215" s="6"/>
      <c r="K215" s="6"/>
      <c r="L215" s="6"/>
      <c r="M215" s="71"/>
      <c r="N215" s="71"/>
      <c r="O215" s="71"/>
      <c r="S215" s="6"/>
      <c r="T215" s="6"/>
      <c r="U215" s="71"/>
      <c r="V215" s="71"/>
      <c r="W215" s="71"/>
      <c r="Y215" s="6"/>
      <c r="Z215" s="6"/>
      <c r="AA215" s="50"/>
      <c r="AB215" s="57"/>
    </row>
    <row r="216" spans="1:28" s="56" customFormat="1" ht="24.95" customHeight="1" x14ac:dyDescent="0.25">
      <c r="A216" s="6"/>
      <c r="B216" s="6"/>
      <c r="C216" s="6"/>
      <c r="D216" s="6"/>
      <c r="E216" s="6"/>
      <c r="F216" s="6"/>
      <c r="G216" s="6"/>
      <c r="H216" s="71"/>
      <c r="I216" s="6"/>
      <c r="J216" s="6"/>
      <c r="K216" s="6"/>
      <c r="L216" s="6"/>
      <c r="M216" s="71"/>
      <c r="N216" s="71"/>
      <c r="O216" s="71"/>
      <c r="S216" s="6"/>
      <c r="T216" s="6"/>
      <c r="U216" s="71"/>
      <c r="V216" s="71"/>
      <c r="W216" s="71"/>
      <c r="Y216" s="6"/>
      <c r="Z216" s="6"/>
      <c r="AA216" s="50"/>
      <c r="AB216" s="57"/>
    </row>
    <row r="217" spans="1:28" s="56" customFormat="1" ht="24.95" customHeight="1" x14ac:dyDescent="0.25">
      <c r="A217" s="6"/>
      <c r="B217" s="6"/>
      <c r="C217" s="6"/>
      <c r="D217" s="6"/>
      <c r="E217" s="6"/>
      <c r="F217" s="6"/>
      <c r="G217" s="6"/>
      <c r="H217" s="71"/>
      <c r="I217" s="6"/>
      <c r="J217" s="6"/>
      <c r="K217" s="6"/>
      <c r="L217" s="6"/>
      <c r="M217" s="71"/>
      <c r="N217" s="71"/>
      <c r="O217" s="71"/>
      <c r="S217" s="6"/>
      <c r="T217" s="6"/>
      <c r="U217" s="71"/>
      <c r="V217" s="71"/>
      <c r="W217" s="71"/>
      <c r="Y217" s="6"/>
      <c r="Z217" s="6"/>
      <c r="AA217" s="50"/>
      <c r="AB217" s="57"/>
    </row>
    <row r="218" spans="1:28" s="56" customFormat="1" ht="24.95" customHeight="1" x14ac:dyDescent="0.25">
      <c r="A218" s="6"/>
      <c r="B218" s="6"/>
      <c r="C218" s="6"/>
      <c r="D218" s="6"/>
      <c r="E218" s="6"/>
      <c r="F218" s="6"/>
      <c r="G218" s="6"/>
      <c r="H218" s="71"/>
      <c r="I218" s="6"/>
      <c r="J218" s="6"/>
      <c r="K218" s="6"/>
      <c r="L218" s="6"/>
      <c r="M218" s="71"/>
      <c r="N218" s="71"/>
      <c r="O218" s="71"/>
      <c r="S218" s="6"/>
      <c r="T218" s="6"/>
      <c r="U218" s="71"/>
      <c r="V218" s="71"/>
      <c r="W218" s="71"/>
      <c r="Y218" s="6"/>
      <c r="Z218" s="6"/>
      <c r="AA218" s="50"/>
      <c r="AB218" s="57"/>
    </row>
    <row r="219" spans="1:28" s="56" customFormat="1" ht="24.95" customHeight="1" x14ac:dyDescent="0.25">
      <c r="A219" s="6"/>
      <c r="B219" s="6"/>
      <c r="C219" s="6"/>
      <c r="D219" s="6"/>
      <c r="E219" s="6"/>
      <c r="F219" s="6"/>
      <c r="G219" s="6"/>
      <c r="H219" s="71"/>
      <c r="I219" s="6"/>
      <c r="J219" s="6"/>
      <c r="K219" s="6"/>
      <c r="L219" s="6"/>
      <c r="M219" s="71"/>
      <c r="N219" s="71"/>
      <c r="O219" s="71"/>
      <c r="S219" s="6"/>
      <c r="T219" s="6"/>
      <c r="U219" s="71"/>
      <c r="V219" s="71"/>
      <c r="W219" s="71"/>
      <c r="Y219" s="6"/>
      <c r="Z219" s="6"/>
      <c r="AA219" s="50"/>
      <c r="AB219" s="57"/>
    </row>
    <row r="220" spans="1:28" s="56" customFormat="1" ht="24.95" customHeight="1" x14ac:dyDescent="0.25">
      <c r="A220" s="6"/>
      <c r="B220" s="6"/>
      <c r="C220" s="6"/>
      <c r="D220" s="6"/>
      <c r="E220" s="6"/>
      <c r="F220" s="6"/>
      <c r="G220" s="6"/>
      <c r="H220" s="71"/>
      <c r="I220" s="6"/>
      <c r="J220" s="6"/>
      <c r="K220" s="6"/>
      <c r="L220" s="6"/>
      <c r="M220" s="71"/>
      <c r="N220" s="71"/>
      <c r="O220" s="71"/>
      <c r="S220" s="6"/>
      <c r="T220" s="6"/>
      <c r="U220" s="71"/>
      <c r="V220" s="71"/>
      <c r="W220" s="71"/>
      <c r="Y220" s="6"/>
      <c r="Z220" s="6"/>
      <c r="AA220" s="50"/>
      <c r="AB220" s="57"/>
    </row>
    <row r="221" spans="1:28" s="56" customFormat="1" ht="24.95" customHeight="1" x14ac:dyDescent="0.25">
      <c r="A221" s="6"/>
      <c r="B221" s="6"/>
      <c r="C221" s="6"/>
      <c r="D221" s="6"/>
      <c r="E221" s="6"/>
      <c r="F221" s="6"/>
      <c r="G221" s="6"/>
      <c r="H221" s="71"/>
      <c r="I221" s="6"/>
      <c r="J221" s="6"/>
      <c r="K221" s="6"/>
      <c r="L221" s="6"/>
      <c r="M221" s="71"/>
      <c r="N221" s="71"/>
      <c r="O221" s="71"/>
      <c r="S221" s="6"/>
      <c r="T221" s="6"/>
      <c r="U221" s="71"/>
      <c r="V221" s="71"/>
      <c r="W221" s="71"/>
      <c r="Y221" s="6"/>
      <c r="Z221" s="6"/>
      <c r="AA221" s="50"/>
      <c r="AB221" s="57"/>
    </row>
    <row r="222" spans="1:28" s="56" customFormat="1" ht="24.95" customHeight="1" x14ac:dyDescent="0.25">
      <c r="A222" s="6"/>
      <c r="B222" s="6"/>
      <c r="C222" s="6"/>
      <c r="D222" s="6"/>
      <c r="E222" s="6"/>
      <c r="F222" s="6"/>
      <c r="G222" s="6"/>
      <c r="H222" s="71"/>
      <c r="I222" s="6"/>
      <c r="J222" s="6"/>
      <c r="K222" s="6"/>
      <c r="L222" s="6"/>
      <c r="M222" s="71"/>
      <c r="N222" s="71"/>
      <c r="O222" s="71"/>
      <c r="S222" s="6"/>
      <c r="T222" s="6"/>
      <c r="U222" s="71"/>
      <c r="V222" s="71"/>
      <c r="W222" s="71"/>
      <c r="Y222" s="6"/>
      <c r="Z222" s="6"/>
      <c r="AA222" s="50"/>
      <c r="AB222" s="57"/>
    </row>
    <row r="223" spans="1:28" s="56" customFormat="1" ht="24.95" customHeight="1" x14ac:dyDescent="0.25">
      <c r="A223" s="6"/>
      <c r="B223" s="6"/>
      <c r="C223" s="6"/>
      <c r="D223" s="6"/>
      <c r="E223" s="6"/>
      <c r="F223" s="6"/>
      <c r="G223" s="6"/>
      <c r="H223" s="71"/>
      <c r="I223" s="6"/>
      <c r="J223" s="6"/>
      <c r="K223" s="6"/>
      <c r="L223" s="6"/>
      <c r="M223" s="71"/>
      <c r="N223" s="71"/>
      <c r="O223" s="71"/>
      <c r="S223" s="6"/>
      <c r="T223" s="6"/>
      <c r="U223" s="71"/>
      <c r="V223" s="71"/>
      <c r="W223" s="71"/>
      <c r="Y223" s="6"/>
      <c r="Z223" s="6"/>
      <c r="AA223" s="50"/>
      <c r="AB223" s="57"/>
    </row>
    <row r="224" spans="1:28" s="56" customFormat="1" ht="24.95" customHeight="1" x14ac:dyDescent="0.25">
      <c r="A224" s="6"/>
      <c r="B224" s="6"/>
      <c r="C224" s="6"/>
      <c r="D224" s="6"/>
      <c r="E224" s="6"/>
      <c r="F224" s="6"/>
      <c r="G224" s="6"/>
      <c r="H224" s="71"/>
      <c r="I224" s="6"/>
      <c r="J224" s="6"/>
      <c r="K224" s="6"/>
      <c r="L224" s="6"/>
      <c r="M224" s="71"/>
      <c r="N224" s="71"/>
      <c r="O224" s="71"/>
      <c r="S224" s="6"/>
      <c r="T224" s="6"/>
      <c r="U224" s="71"/>
      <c r="V224" s="71"/>
      <c r="W224" s="71"/>
      <c r="Y224" s="6"/>
      <c r="Z224" s="6"/>
      <c r="AA224" s="50"/>
      <c r="AB224" s="57"/>
    </row>
    <row r="225" spans="1:28" s="56" customFormat="1" ht="24.95" customHeight="1" x14ac:dyDescent="0.25">
      <c r="A225" s="6"/>
      <c r="B225" s="6"/>
      <c r="C225" s="6"/>
      <c r="D225" s="6"/>
      <c r="E225" s="6"/>
      <c r="F225" s="6"/>
      <c r="G225" s="6"/>
      <c r="H225" s="71"/>
      <c r="I225" s="6"/>
      <c r="J225" s="6"/>
      <c r="K225" s="6"/>
      <c r="L225" s="6"/>
      <c r="M225" s="71"/>
      <c r="N225" s="71"/>
      <c r="O225" s="71"/>
      <c r="S225" s="6"/>
      <c r="T225" s="6"/>
      <c r="U225" s="71"/>
      <c r="V225" s="71"/>
      <c r="W225" s="71"/>
      <c r="Y225" s="6"/>
      <c r="Z225" s="6"/>
      <c r="AA225" s="50"/>
      <c r="AB225" s="57"/>
    </row>
    <row r="226" spans="1:28" s="56" customFormat="1" ht="24.95" customHeight="1" x14ac:dyDescent="0.25">
      <c r="A226" s="6"/>
      <c r="B226" s="6"/>
      <c r="C226" s="6"/>
      <c r="D226" s="6"/>
      <c r="E226" s="6"/>
      <c r="F226" s="6"/>
      <c r="G226" s="6"/>
      <c r="H226" s="71"/>
      <c r="I226" s="6"/>
      <c r="J226" s="6"/>
      <c r="K226" s="6"/>
      <c r="L226" s="6"/>
      <c r="M226" s="71"/>
      <c r="N226" s="71"/>
      <c r="O226" s="71"/>
      <c r="S226" s="6"/>
      <c r="T226" s="6"/>
      <c r="U226" s="71"/>
      <c r="V226" s="71"/>
      <c r="W226" s="71"/>
      <c r="Y226" s="6"/>
      <c r="Z226" s="6"/>
      <c r="AA226" s="50"/>
      <c r="AB226" s="57"/>
    </row>
    <row r="227" spans="1:28" s="56" customFormat="1" ht="24.95" customHeight="1" x14ac:dyDescent="0.25">
      <c r="A227" s="6"/>
      <c r="B227" s="6"/>
      <c r="C227" s="6"/>
      <c r="D227" s="6"/>
      <c r="E227" s="6"/>
      <c r="F227" s="6"/>
      <c r="G227" s="6"/>
      <c r="H227" s="71"/>
      <c r="I227" s="6"/>
      <c r="J227" s="6"/>
      <c r="K227" s="6"/>
      <c r="L227" s="6"/>
      <c r="M227" s="71"/>
      <c r="N227" s="71"/>
      <c r="O227" s="71"/>
      <c r="S227" s="6"/>
      <c r="T227" s="6"/>
      <c r="U227" s="71"/>
      <c r="V227" s="71"/>
      <c r="W227" s="71"/>
      <c r="Y227" s="6"/>
      <c r="Z227" s="6"/>
      <c r="AA227" s="50"/>
      <c r="AB227" s="57"/>
    </row>
    <row r="228" spans="1:28" s="56" customFormat="1" ht="24.95" customHeight="1" x14ac:dyDescent="0.25">
      <c r="A228" s="6"/>
      <c r="B228" s="6"/>
      <c r="C228" s="6"/>
      <c r="D228" s="6"/>
      <c r="E228" s="6"/>
      <c r="F228" s="6"/>
      <c r="G228" s="6"/>
      <c r="H228" s="71"/>
      <c r="I228" s="6"/>
      <c r="J228" s="6"/>
      <c r="K228" s="6"/>
      <c r="L228" s="6"/>
      <c r="M228" s="71"/>
      <c r="N228" s="71"/>
      <c r="O228" s="71"/>
      <c r="S228" s="6"/>
      <c r="T228" s="6"/>
      <c r="U228" s="71"/>
      <c r="V228" s="71"/>
      <c r="W228" s="71"/>
      <c r="Y228" s="6"/>
      <c r="Z228" s="6"/>
      <c r="AA228" s="50"/>
      <c r="AB228" s="57"/>
    </row>
    <row r="229" spans="1:28" s="56" customFormat="1" ht="24.95" customHeight="1" x14ac:dyDescent="0.25">
      <c r="A229" s="6"/>
      <c r="B229" s="6"/>
      <c r="C229" s="6"/>
      <c r="D229" s="6"/>
      <c r="E229" s="6"/>
      <c r="F229" s="6"/>
      <c r="G229" s="6"/>
      <c r="H229" s="71"/>
      <c r="I229" s="6"/>
      <c r="J229" s="6"/>
      <c r="K229" s="6"/>
      <c r="L229" s="6"/>
      <c r="M229" s="71"/>
      <c r="N229" s="71"/>
      <c r="O229" s="71"/>
      <c r="S229" s="6"/>
      <c r="T229" s="6"/>
      <c r="U229" s="71"/>
      <c r="V229" s="71"/>
      <c r="W229" s="71"/>
      <c r="Y229" s="6"/>
      <c r="Z229" s="6"/>
      <c r="AA229" s="50"/>
      <c r="AB229" s="57"/>
    </row>
    <row r="230" spans="1:28" s="56" customFormat="1" ht="24.95" customHeight="1" x14ac:dyDescent="0.25">
      <c r="A230" s="6"/>
      <c r="B230" s="6"/>
      <c r="C230" s="6"/>
      <c r="D230" s="6"/>
      <c r="E230" s="6"/>
      <c r="F230" s="6"/>
      <c r="G230" s="6"/>
      <c r="H230" s="71"/>
      <c r="I230" s="6"/>
      <c r="J230" s="6"/>
      <c r="K230" s="6"/>
      <c r="L230" s="6"/>
      <c r="M230" s="71"/>
      <c r="N230" s="71"/>
      <c r="O230" s="71"/>
      <c r="S230" s="6"/>
      <c r="T230" s="6"/>
      <c r="U230" s="71"/>
      <c r="V230" s="71"/>
      <c r="W230" s="71"/>
      <c r="Y230" s="6"/>
      <c r="Z230" s="6"/>
      <c r="AA230" s="50"/>
      <c r="AB230" s="57"/>
    </row>
    <row r="231" spans="1:28" s="56" customFormat="1" ht="24.95" customHeight="1" x14ac:dyDescent="0.25">
      <c r="A231" s="6"/>
      <c r="B231" s="6"/>
      <c r="C231" s="6"/>
      <c r="D231" s="6"/>
      <c r="E231" s="6"/>
      <c r="F231" s="6"/>
      <c r="G231" s="6"/>
      <c r="H231" s="71"/>
      <c r="I231" s="6"/>
      <c r="J231" s="6"/>
      <c r="K231" s="6"/>
      <c r="L231" s="6"/>
      <c r="M231" s="71"/>
      <c r="N231" s="71"/>
      <c r="O231" s="71"/>
      <c r="S231" s="6"/>
      <c r="T231" s="6"/>
      <c r="U231" s="71"/>
      <c r="V231" s="71"/>
      <c r="W231" s="71"/>
      <c r="Y231" s="6"/>
      <c r="Z231" s="6"/>
      <c r="AA231" s="50"/>
      <c r="AB231" s="57"/>
    </row>
    <row r="232" spans="1:28" s="56" customFormat="1" ht="24.95" customHeight="1" x14ac:dyDescent="0.25">
      <c r="A232" s="6"/>
      <c r="B232" s="6"/>
      <c r="C232" s="6"/>
      <c r="D232" s="6"/>
      <c r="E232" s="6"/>
      <c r="F232" s="6"/>
      <c r="G232" s="6"/>
      <c r="H232" s="71"/>
      <c r="I232" s="6"/>
      <c r="J232" s="6"/>
      <c r="K232" s="6"/>
      <c r="L232" s="6"/>
      <c r="M232" s="71"/>
      <c r="N232" s="71"/>
      <c r="O232" s="71"/>
      <c r="S232" s="6"/>
      <c r="T232" s="6"/>
      <c r="U232" s="71"/>
      <c r="V232" s="71"/>
      <c r="W232" s="71"/>
      <c r="Y232" s="6"/>
      <c r="Z232" s="6"/>
      <c r="AA232" s="50"/>
      <c r="AB232" s="57"/>
    </row>
    <row r="233" spans="1:28" s="56" customFormat="1" ht="24.95" customHeight="1" x14ac:dyDescent="0.25">
      <c r="A233" s="6"/>
      <c r="B233" s="6"/>
      <c r="C233" s="6"/>
      <c r="D233" s="6"/>
      <c r="E233" s="6"/>
      <c r="F233" s="6"/>
      <c r="G233" s="6"/>
      <c r="H233" s="71"/>
      <c r="I233" s="6"/>
      <c r="J233" s="6"/>
      <c r="K233" s="6"/>
      <c r="L233" s="6"/>
      <c r="M233" s="71"/>
      <c r="N233" s="71"/>
      <c r="O233" s="71"/>
      <c r="S233" s="6"/>
      <c r="T233" s="6"/>
      <c r="U233" s="71"/>
      <c r="V233" s="71"/>
      <c r="W233" s="71"/>
      <c r="Y233" s="6"/>
      <c r="Z233" s="6"/>
      <c r="AA233" s="50"/>
      <c r="AB233" s="57"/>
    </row>
    <row r="234" spans="1:28" s="56" customFormat="1" ht="24.95" customHeight="1" x14ac:dyDescent="0.25">
      <c r="A234" s="6"/>
      <c r="B234" s="6"/>
      <c r="C234" s="6"/>
      <c r="D234" s="6"/>
      <c r="E234" s="6"/>
      <c r="F234" s="6"/>
      <c r="G234" s="6"/>
      <c r="H234" s="71"/>
      <c r="I234" s="6"/>
      <c r="J234" s="6"/>
      <c r="K234" s="6"/>
      <c r="L234" s="6"/>
      <c r="M234" s="71"/>
      <c r="N234" s="71"/>
      <c r="O234" s="71"/>
      <c r="S234" s="6"/>
      <c r="T234" s="6"/>
      <c r="U234" s="71"/>
      <c r="V234" s="71"/>
      <c r="W234" s="71"/>
      <c r="Y234" s="6"/>
      <c r="Z234" s="6"/>
      <c r="AA234" s="50"/>
      <c r="AB234" s="57"/>
    </row>
    <row r="235" spans="1:28" s="56" customFormat="1" ht="24.95" customHeight="1" x14ac:dyDescent="0.25">
      <c r="A235" s="6"/>
      <c r="B235" s="6"/>
      <c r="C235" s="6"/>
      <c r="D235" s="6"/>
      <c r="E235" s="6"/>
      <c r="F235" s="6"/>
      <c r="G235" s="6"/>
      <c r="H235" s="71"/>
      <c r="I235" s="6"/>
      <c r="J235" s="6"/>
      <c r="K235" s="6"/>
      <c r="L235" s="6"/>
      <c r="M235" s="71"/>
      <c r="N235" s="71"/>
      <c r="O235" s="71"/>
      <c r="S235" s="6"/>
      <c r="T235" s="6"/>
      <c r="U235" s="71"/>
      <c r="V235" s="71"/>
      <c r="W235" s="71"/>
      <c r="Y235" s="6"/>
      <c r="Z235" s="6"/>
      <c r="AA235" s="50"/>
      <c r="AB235" s="57"/>
    </row>
    <row r="236" spans="1:28" s="56" customFormat="1" ht="24.95" customHeight="1" x14ac:dyDescent="0.25">
      <c r="A236" s="6"/>
      <c r="B236" s="6"/>
      <c r="C236" s="6"/>
      <c r="D236" s="6"/>
      <c r="E236" s="6"/>
      <c r="F236" s="6"/>
      <c r="G236" s="6"/>
      <c r="H236" s="71"/>
      <c r="I236" s="6"/>
      <c r="J236" s="6"/>
      <c r="K236" s="6"/>
      <c r="L236" s="6"/>
      <c r="M236" s="71"/>
      <c r="N236" s="71"/>
      <c r="O236" s="71"/>
      <c r="S236" s="6"/>
      <c r="T236" s="6"/>
      <c r="U236" s="71"/>
      <c r="V236" s="71"/>
      <c r="W236" s="71"/>
      <c r="Y236" s="6"/>
      <c r="Z236" s="6"/>
      <c r="AA236" s="50"/>
      <c r="AB236" s="57"/>
    </row>
    <row r="237" spans="1:28" s="56" customFormat="1" ht="24.95" customHeight="1" x14ac:dyDescent="0.25">
      <c r="A237" s="6"/>
      <c r="B237" s="6"/>
      <c r="C237" s="6"/>
      <c r="D237" s="6"/>
      <c r="E237" s="6"/>
      <c r="F237" s="6"/>
      <c r="G237" s="6"/>
      <c r="H237" s="71"/>
      <c r="I237" s="6"/>
      <c r="J237" s="6"/>
      <c r="K237" s="6"/>
      <c r="L237" s="6"/>
      <c r="M237" s="71"/>
      <c r="N237" s="71"/>
      <c r="O237" s="71"/>
      <c r="S237" s="6"/>
      <c r="T237" s="6"/>
      <c r="U237" s="71"/>
      <c r="V237" s="71"/>
      <c r="W237" s="71"/>
      <c r="Y237" s="6"/>
      <c r="Z237" s="6"/>
      <c r="AA237" s="50"/>
      <c r="AB237" s="57"/>
    </row>
    <row r="238" spans="1:28" s="56" customFormat="1" ht="24.95" customHeight="1" x14ac:dyDescent="0.25">
      <c r="A238" s="6"/>
      <c r="B238" s="6"/>
      <c r="C238" s="6"/>
      <c r="D238" s="6"/>
      <c r="E238" s="6"/>
      <c r="F238" s="6"/>
      <c r="G238" s="6"/>
      <c r="H238" s="71"/>
      <c r="I238" s="6"/>
      <c r="J238" s="6"/>
      <c r="K238" s="6"/>
      <c r="L238" s="6"/>
      <c r="M238" s="71"/>
      <c r="N238" s="71"/>
      <c r="O238" s="71"/>
      <c r="S238" s="6"/>
      <c r="T238" s="6"/>
      <c r="U238" s="71"/>
      <c r="V238" s="71"/>
      <c r="W238" s="71"/>
      <c r="Y238" s="6"/>
      <c r="Z238" s="6"/>
      <c r="AA238" s="50"/>
      <c r="AB238" s="57"/>
    </row>
    <row r="239" spans="1:28" s="56" customFormat="1" ht="24.95" customHeight="1" x14ac:dyDescent="0.25">
      <c r="A239" s="6"/>
      <c r="B239" s="6"/>
      <c r="C239" s="6"/>
      <c r="D239" s="6"/>
      <c r="E239" s="6"/>
      <c r="F239" s="6"/>
      <c r="G239" s="6"/>
      <c r="H239" s="71"/>
      <c r="I239" s="6"/>
      <c r="J239" s="6"/>
      <c r="K239" s="6"/>
      <c r="L239" s="6"/>
      <c r="M239" s="71"/>
      <c r="N239" s="71"/>
      <c r="O239" s="71"/>
      <c r="S239" s="6"/>
      <c r="T239" s="6"/>
      <c r="U239" s="71"/>
      <c r="V239" s="71"/>
      <c r="W239" s="71"/>
      <c r="Y239" s="6"/>
      <c r="Z239" s="6"/>
      <c r="AA239" s="50"/>
      <c r="AB239" s="57"/>
    </row>
    <row r="240" spans="1:28" s="56" customFormat="1" ht="24.95" customHeight="1" x14ac:dyDescent="0.25">
      <c r="A240" s="6"/>
      <c r="B240" s="6"/>
      <c r="C240" s="6"/>
      <c r="D240" s="6"/>
      <c r="E240" s="6"/>
      <c r="F240" s="6"/>
      <c r="G240" s="6"/>
      <c r="H240" s="71"/>
      <c r="I240" s="6"/>
      <c r="J240" s="6"/>
      <c r="K240" s="6"/>
      <c r="L240" s="6"/>
      <c r="M240" s="71"/>
      <c r="N240" s="71"/>
      <c r="O240" s="71"/>
      <c r="S240" s="6"/>
      <c r="T240" s="6"/>
      <c r="U240" s="71"/>
      <c r="V240" s="71"/>
      <c r="W240" s="71"/>
      <c r="Y240" s="6"/>
      <c r="Z240" s="6"/>
      <c r="AA240" s="50"/>
      <c r="AB240" s="57"/>
    </row>
    <row r="241" spans="1:28" s="56" customFormat="1" ht="24.95" customHeight="1" x14ac:dyDescent="0.25">
      <c r="A241" s="6"/>
      <c r="B241" s="6"/>
      <c r="C241" s="6"/>
      <c r="D241" s="6"/>
      <c r="E241" s="6"/>
      <c r="F241" s="6"/>
      <c r="G241" s="6"/>
      <c r="H241" s="71"/>
      <c r="I241" s="6"/>
      <c r="J241" s="6"/>
      <c r="K241" s="6"/>
      <c r="L241" s="6"/>
      <c r="M241" s="71"/>
      <c r="N241" s="71"/>
      <c r="O241" s="71"/>
      <c r="S241" s="6"/>
      <c r="T241" s="6"/>
      <c r="U241" s="71"/>
      <c r="V241" s="71"/>
      <c r="W241" s="71"/>
      <c r="Y241" s="6"/>
      <c r="Z241" s="6"/>
      <c r="AA241" s="50"/>
      <c r="AB241" s="57"/>
    </row>
    <row r="242" spans="1:28" s="56" customFormat="1" ht="24.95" customHeight="1" x14ac:dyDescent="0.25">
      <c r="A242" s="6"/>
      <c r="B242" s="6"/>
      <c r="C242" s="6"/>
      <c r="D242" s="6"/>
      <c r="E242" s="6"/>
      <c r="F242" s="6"/>
      <c r="G242" s="6"/>
      <c r="H242" s="71"/>
      <c r="I242" s="6"/>
      <c r="J242" s="6"/>
      <c r="K242" s="6"/>
      <c r="L242" s="6"/>
      <c r="M242" s="71"/>
      <c r="N242" s="71"/>
      <c r="O242" s="71"/>
      <c r="S242" s="6"/>
      <c r="T242" s="6"/>
      <c r="U242" s="71"/>
      <c r="V242" s="71"/>
      <c r="W242" s="71"/>
      <c r="Y242" s="6"/>
      <c r="Z242" s="6"/>
      <c r="AA242" s="50"/>
      <c r="AB242" s="57"/>
    </row>
    <row r="243" spans="1:28" s="56" customFormat="1" ht="24.95" customHeight="1" x14ac:dyDescent="0.25">
      <c r="A243" s="6"/>
      <c r="B243" s="6"/>
      <c r="C243" s="6"/>
      <c r="D243" s="6"/>
      <c r="E243" s="6"/>
      <c r="F243" s="6"/>
      <c r="G243" s="6"/>
      <c r="H243" s="71"/>
      <c r="I243" s="6"/>
      <c r="J243" s="6"/>
      <c r="K243" s="6"/>
      <c r="L243" s="6"/>
      <c r="M243" s="71"/>
      <c r="N243" s="71"/>
      <c r="O243" s="71"/>
      <c r="S243" s="6"/>
      <c r="T243" s="6"/>
      <c r="U243" s="71"/>
      <c r="V243" s="71"/>
      <c r="W243" s="71"/>
      <c r="Y243" s="6"/>
      <c r="Z243" s="6"/>
      <c r="AA243" s="50"/>
      <c r="AB243" s="57"/>
    </row>
    <row r="244" spans="1:28" s="56" customFormat="1" ht="24.95" customHeight="1" x14ac:dyDescent="0.25">
      <c r="A244" s="6"/>
      <c r="B244" s="6"/>
      <c r="C244" s="6"/>
      <c r="D244" s="6"/>
      <c r="E244" s="6"/>
      <c r="F244" s="6"/>
      <c r="G244" s="6"/>
      <c r="H244" s="71"/>
      <c r="I244" s="6"/>
      <c r="J244" s="6"/>
      <c r="K244" s="6"/>
      <c r="L244" s="6"/>
      <c r="M244" s="71"/>
      <c r="N244" s="71"/>
      <c r="O244" s="71"/>
      <c r="S244" s="6"/>
      <c r="T244" s="6"/>
      <c r="U244" s="71"/>
      <c r="V244" s="71"/>
      <c r="W244" s="71"/>
      <c r="Y244" s="6"/>
      <c r="Z244" s="6"/>
      <c r="AA244" s="50"/>
      <c r="AB244" s="57"/>
    </row>
    <row r="245" spans="1:28" s="56" customFormat="1" ht="24.95" customHeight="1" x14ac:dyDescent="0.25">
      <c r="A245" s="6"/>
      <c r="B245" s="6"/>
      <c r="C245" s="6"/>
      <c r="D245" s="6"/>
      <c r="E245" s="6"/>
      <c r="F245" s="6"/>
      <c r="G245" s="6"/>
      <c r="H245" s="71"/>
      <c r="I245" s="6"/>
      <c r="J245" s="6"/>
      <c r="K245" s="6"/>
      <c r="L245" s="6"/>
      <c r="M245" s="71"/>
      <c r="N245" s="71"/>
      <c r="O245" s="71"/>
      <c r="S245" s="6"/>
      <c r="T245" s="6"/>
      <c r="U245" s="71"/>
      <c r="V245" s="71"/>
      <c r="W245" s="71"/>
      <c r="Y245" s="6"/>
      <c r="Z245" s="6"/>
      <c r="AA245" s="50"/>
      <c r="AB245" s="57"/>
    </row>
    <row r="246" spans="1:28" s="56" customFormat="1" ht="24.95" customHeight="1" x14ac:dyDescent="0.25">
      <c r="A246" s="6"/>
      <c r="B246" s="6"/>
      <c r="C246" s="6"/>
      <c r="D246" s="6"/>
      <c r="E246" s="6"/>
      <c r="F246" s="6"/>
      <c r="G246" s="6"/>
      <c r="H246" s="71"/>
      <c r="I246" s="6"/>
      <c r="J246" s="6"/>
      <c r="K246" s="6"/>
      <c r="L246" s="6"/>
      <c r="M246" s="71"/>
      <c r="N246" s="71"/>
      <c r="O246" s="71"/>
      <c r="S246" s="6"/>
      <c r="T246" s="6"/>
      <c r="U246" s="71"/>
      <c r="V246" s="71"/>
      <c r="W246" s="71"/>
      <c r="Y246" s="6"/>
      <c r="Z246" s="6"/>
      <c r="AA246" s="50"/>
      <c r="AB246" s="57"/>
    </row>
    <row r="247" spans="1:28" s="56" customFormat="1" ht="24.95" customHeight="1" x14ac:dyDescent="0.25">
      <c r="A247" s="6"/>
      <c r="B247" s="6"/>
      <c r="C247" s="6"/>
      <c r="D247" s="6"/>
      <c r="E247" s="6"/>
      <c r="F247" s="6"/>
      <c r="G247" s="6"/>
      <c r="H247" s="71"/>
      <c r="I247" s="6"/>
      <c r="J247" s="6"/>
      <c r="K247" s="6"/>
      <c r="L247" s="6"/>
      <c r="M247" s="71"/>
      <c r="N247" s="71"/>
      <c r="O247" s="71"/>
      <c r="S247" s="6"/>
      <c r="T247" s="6"/>
      <c r="U247" s="71"/>
      <c r="V247" s="71"/>
      <c r="W247" s="71"/>
      <c r="Y247" s="6"/>
      <c r="Z247" s="6"/>
      <c r="AA247" s="50"/>
      <c r="AB247" s="57"/>
    </row>
    <row r="248" spans="1:28" s="56" customFormat="1" ht="24.95" customHeight="1" x14ac:dyDescent="0.25">
      <c r="A248" s="6"/>
      <c r="B248" s="6"/>
      <c r="C248" s="6"/>
      <c r="D248" s="6"/>
      <c r="E248" s="6"/>
      <c r="F248" s="6"/>
      <c r="G248" s="6"/>
      <c r="H248" s="71"/>
      <c r="I248" s="6"/>
      <c r="J248" s="6"/>
      <c r="K248" s="6"/>
      <c r="L248" s="6"/>
      <c r="M248" s="71"/>
      <c r="N248" s="71"/>
      <c r="O248" s="71"/>
      <c r="S248" s="6"/>
      <c r="T248" s="6"/>
      <c r="U248" s="71"/>
      <c r="V248" s="71"/>
      <c r="W248" s="71"/>
      <c r="Y248" s="6"/>
      <c r="Z248" s="6"/>
      <c r="AA248" s="50"/>
      <c r="AB248" s="57"/>
    </row>
    <row r="249" spans="1:28" s="56" customFormat="1" ht="24.95" customHeight="1" x14ac:dyDescent="0.25">
      <c r="A249" s="6"/>
      <c r="B249" s="6"/>
      <c r="C249" s="6"/>
      <c r="D249" s="6"/>
      <c r="E249" s="6"/>
      <c r="F249" s="6"/>
      <c r="G249" s="6"/>
      <c r="H249" s="71"/>
      <c r="I249" s="6"/>
      <c r="J249" s="6"/>
      <c r="K249" s="6"/>
      <c r="L249" s="6"/>
      <c r="M249" s="71"/>
      <c r="N249" s="71"/>
      <c r="O249" s="71"/>
      <c r="S249" s="6"/>
      <c r="T249" s="6"/>
      <c r="U249" s="71"/>
      <c r="V249" s="71"/>
      <c r="W249" s="71"/>
      <c r="Y249" s="6"/>
      <c r="Z249" s="6"/>
      <c r="AA249" s="50"/>
      <c r="AB249" s="57"/>
    </row>
    <row r="250" spans="1:28" s="56" customFormat="1" ht="24.95" customHeight="1" x14ac:dyDescent="0.25">
      <c r="A250" s="6"/>
      <c r="B250" s="6"/>
      <c r="C250" s="6"/>
      <c r="D250" s="6"/>
      <c r="E250" s="6"/>
      <c r="F250" s="6"/>
      <c r="G250" s="6"/>
      <c r="H250" s="71"/>
      <c r="I250" s="6"/>
      <c r="J250" s="6"/>
      <c r="K250" s="6"/>
      <c r="L250" s="6"/>
      <c r="M250" s="71"/>
      <c r="N250" s="71"/>
      <c r="O250" s="71"/>
      <c r="S250" s="6"/>
      <c r="T250" s="6"/>
      <c r="U250" s="71"/>
      <c r="V250" s="71"/>
      <c r="W250" s="71"/>
      <c r="Y250" s="6"/>
      <c r="Z250" s="6"/>
      <c r="AA250" s="50"/>
      <c r="AB250" s="57"/>
    </row>
    <row r="251" spans="1:28" s="56" customFormat="1" ht="24.95" customHeight="1" x14ac:dyDescent="0.25">
      <c r="A251" s="6"/>
      <c r="B251" s="6"/>
      <c r="C251" s="6"/>
      <c r="D251" s="6"/>
      <c r="E251" s="6"/>
      <c r="F251" s="6"/>
      <c r="G251" s="6"/>
      <c r="H251" s="71"/>
      <c r="I251" s="6"/>
      <c r="J251" s="6"/>
      <c r="K251" s="6"/>
      <c r="L251" s="6"/>
      <c r="M251" s="71"/>
      <c r="N251" s="71"/>
      <c r="O251" s="71"/>
      <c r="S251" s="6"/>
      <c r="T251" s="6"/>
      <c r="U251" s="71"/>
      <c r="V251" s="71"/>
      <c r="W251" s="71"/>
      <c r="Y251" s="6"/>
      <c r="Z251" s="6"/>
      <c r="AA251" s="50"/>
      <c r="AB251" s="57"/>
    </row>
    <row r="252" spans="1:28" s="56" customFormat="1" ht="24.95" customHeight="1" x14ac:dyDescent="0.25">
      <c r="A252" s="6"/>
      <c r="B252" s="6"/>
      <c r="C252" s="6"/>
      <c r="D252" s="6"/>
      <c r="E252" s="6"/>
      <c r="F252" s="6"/>
      <c r="G252" s="6"/>
      <c r="H252" s="71"/>
      <c r="I252" s="6"/>
      <c r="J252" s="6"/>
      <c r="K252" s="6"/>
      <c r="L252" s="6"/>
      <c r="M252" s="71"/>
      <c r="N252" s="71"/>
      <c r="O252" s="71"/>
      <c r="S252" s="6"/>
      <c r="T252" s="6"/>
      <c r="U252" s="71"/>
      <c r="V252" s="71"/>
      <c r="W252" s="71"/>
      <c r="Y252" s="6"/>
      <c r="Z252" s="6"/>
      <c r="AA252" s="50"/>
      <c r="AB252" s="57"/>
    </row>
    <row r="253" spans="1:28" s="56" customFormat="1" ht="24.95" customHeight="1" x14ac:dyDescent="0.25">
      <c r="A253" s="6"/>
      <c r="B253" s="6"/>
      <c r="C253" s="6"/>
      <c r="D253" s="6"/>
      <c r="E253" s="6"/>
      <c r="F253" s="6"/>
      <c r="G253" s="6"/>
      <c r="H253" s="71"/>
      <c r="I253" s="6"/>
      <c r="J253" s="6"/>
      <c r="K253" s="6"/>
      <c r="L253" s="6"/>
      <c r="M253" s="71"/>
      <c r="N253" s="71"/>
      <c r="O253" s="71"/>
      <c r="S253" s="6"/>
      <c r="T253" s="6"/>
      <c r="U253" s="71"/>
      <c r="V253" s="71"/>
      <c r="W253" s="71"/>
      <c r="Y253" s="6"/>
      <c r="Z253" s="6"/>
      <c r="AA253" s="50"/>
      <c r="AB253" s="57"/>
    </row>
    <row r="254" spans="1:28" s="56" customFormat="1" ht="24.95" customHeight="1" x14ac:dyDescent="0.25">
      <c r="A254" s="6"/>
      <c r="B254" s="6"/>
      <c r="C254" s="6"/>
      <c r="D254" s="6"/>
      <c r="E254" s="6"/>
      <c r="F254" s="6"/>
      <c r="G254" s="6"/>
      <c r="H254" s="71"/>
      <c r="I254" s="6"/>
      <c r="J254" s="6"/>
      <c r="K254" s="6"/>
      <c r="L254" s="6"/>
      <c r="M254" s="71"/>
      <c r="N254" s="71"/>
      <c r="O254" s="71"/>
      <c r="S254" s="6"/>
      <c r="T254" s="6"/>
      <c r="U254" s="71"/>
      <c r="V254" s="71"/>
      <c r="W254" s="71"/>
      <c r="Y254" s="6"/>
      <c r="Z254" s="6"/>
      <c r="AA254" s="50"/>
      <c r="AB254" s="57"/>
    </row>
    <row r="255" spans="1:28" s="56" customFormat="1" ht="24.95" customHeight="1" x14ac:dyDescent="0.25">
      <c r="A255" s="6"/>
      <c r="B255" s="6"/>
      <c r="C255" s="6"/>
      <c r="D255" s="6"/>
      <c r="E255" s="6"/>
      <c r="F255" s="6"/>
      <c r="G255" s="6"/>
      <c r="H255" s="71"/>
      <c r="I255" s="6"/>
      <c r="J255" s="6"/>
      <c r="K255" s="6"/>
      <c r="L255" s="6"/>
      <c r="M255" s="71"/>
      <c r="N255" s="71"/>
      <c r="O255" s="71"/>
      <c r="S255" s="6"/>
      <c r="T255" s="6"/>
      <c r="U255" s="71"/>
      <c r="V255" s="71"/>
      <c r="W255" s="71"/>
      <c r="Y255" s="6"/>
      <c r="Z255" s="6"/>
      <c r="AA255" s="50"/>
      <c r="AB255" s="57"/>
    </row>
    <row r="256" spans="1:28" s="56" customFormat="1" ht="24.95" customHeight="1" x14ac:dyDescent="0.25">
      <c r="A256" s="6"/>
      <c r="B256" s="6"/>
      <c r="C256" s="6"/>
      <c r="D256" s="6"/>
      <c r="E256" s="6"/>
      <c r="F256" s="6"/>
      <c r="G256" s="6"/>
      <c r="H256" s="71"/>
      <c r="I256" s="6"/>
      <c r="J256" s="6"/>
      <c r="K256" s="6"/>
      <c r="L256" s="6"/>
      <c r="M256" s="71"/>
      <c r="N256" s="71"/>
      <c r="O256" s="71"/>
      <c r="S256" s="6"/>
      <c r="T256" s="6"/>
      <c r="U256" s="71"/>
      <c r="V256" s="71"/>
      <c r="W256" s="71"/>
      <c r="Y256" s="6"/>
      <c r="Z256" s="6"/>
      <c r="AA256" s="50"/>
      <c r="AB256" s="57"/>
    </row>
    <row r="257" spans="1:28" s="56" customFormat="1" ht="24.95" customHeight="1" x14ac:dyDescent="0.25">
      <c r="A257" s="6"/>
      <c r="B257" s="6"/>
      <c r="C257" s="6"/>
      <c r="D257" s="6"/>
      <c r="E257" s="6"/>
      <c r="F257" s="6"/>
      <c r="G257" s="6"/>
      <c r="H257" s="71"/>
      <c r="I257" s="6"/>
      <c r="J257" s="6"/>
      <c r="K257" s="6"/>
      <c r="L257" s="6"/>
      <c r="M257" s="71"/>
      <c r="N257" s="71"/>
      <c r="O257" s="71"/>
      <c r="S257" s="6"/>
      <c r="T257" s="6"/>
      <c r="U257" s="71"/>
      <c r="V257" s="71"/>
      <c r="W257" s="71"/>
      <c r="Y257" s="6"/>
      <c r="Z257" s="6"/>
      <c r="AA257" s="50"/>
      <c r="AB257" s="57"/>
    </row>
    <row r="258" spans="1:28" s="56" customFormat="1" ht="24.95" customHeight="1" x14ac:dyDescent="0.25">
      <c r="A258" s="6"/>
      <c r="B258" s="6"/>
      <c r="C258" s="6"/>
      <c r="D258" s="6"/>
      <c r="E258" s="6"/>
      <c r="F258" s="6"/>
      <c r="G258" s="6"/>
      <c r="H258" s="71"/>
      <c r="I258" s="6"/>
      <c r="J258" s="6"/>
      <c r="K258" s="6"/>
      <c r="L258" s="6"/>
      <c r="M258" s="71"/>
      <c r="N258" s="71"/>
      <c r="O258" s="71"/>
      <c r="S258" s="6"/>
      <c r="T258" s="6"/>
      <c r="U258" s="71"/>
      <c r="V258" s="71"/>
      <c r="W258" s="71"/>
      <c r="Y258" s="6"/>
      <c r="Z258" s="6"/>
      <c r="AA258" s="50"/>
      <c r="AB258" s="57"/>
    </row>
    <row r="259" spans="1:28" s="56" customFormat="1" ht="24.95" customHeight="1" x14ac:dyDescent="0.25">
      <c r="A259" s="6"/>
      <c r="B259" s="6"/>
      <c r="C259" s="6"/>
      <c r="D259" s="6"/>
      <c r="E259" s="6"/>
      <c r="F259" s="6"/>
      <c r="G259" s="6"/>
      <c r="H259" s="71"/>
      <c r="I259" s="6"/>
      <c r="J259" s="6"/>
      <c r="K259" s="6"/>
      <c r="L259" s="6"/>
      <c r="M259" s="71"/>
      <c r="N259" s="71"/>
      <c r="O259" s="71"/>
      <c r="S259" s="6"/>
      <c r="T259" s="6"/>
      <c r="U259" s="71"/>
      <c r="V259" s="71"/>
      <c r="W259" s="71"/>
      <c r="Y259" s="6"/>
      <c r="Z259" s="6"/>
      <c r="AA259" s="50"/>
      <c r="AB259" s="57"/>
    </row>
    <row r="260" spans="1:28" s="56" customFormat="1" ht="24.95" customHeight="1" x14ac:dyDescent="0.25">
      <c r="A260" s="6"/>
      <c r="B260" s="6"/>
      <c r="C260" s="6"/>
      <c r="D260" s="6"/>
      <c r="E260" s="6"/>
      <c r="F260" s="6"/>
      <c r="G260" s="6"/>
      <c r="H260" s="71"/>
      <c r="I260" s="6"/>
      <c r="J260" s="6"/>
      <c r="K260" s="6"/>
      <c r="L260" s="6"/>
      <c r="M260" s="71"/>
      <c r="N260" s="71"/>
      <c r="O260" s="71"/>
      <c r="S260" s="6"/>
      <c r="T260" s="6"/>
      <c r="U260" s="71"/>
      <c r="V260" s="71"/>
      <c r="W260" s="71"/>
      <c r="Y260" s="6"/>
      <c r="Z260" s="6"/>
      <c r="AA260" s="50"/>
      <c r="AB260" s="57"/>
    </row>
    <row r="261" spans="1:28" s="56" customFormat="1" ht="24.95" customHeight="1" x14ac:dyDescent="0.25">
      <c r="A261" s="6"/>
      <c r="B261" s="6"/>
      <c r="C261" s="6"/>
      <c r="D261" s="6"/>
      <c r="E261" s="6"/>
      <c r="F261" s="6"/>
      <c r="G261" s="6"/>
      <c r="H261" s="71"/>
      <c r="I261" s="6"/>
      <c r="J261" s="6"/>
      <c r="K261" s="6"/>
      <c r="L261" s="6"/>
      <c r="M261" s="71"/>
      <c r="N261" s="71"/>
      <c r="O261" s="71"/>
      <c r="S261" s="6"/>
      <c r="T261" s="6"/>
      <c r="U261" s="71"/>
      <c r="V261" s="71"/>
      <c r="W261" s="71"/>
      <c r="Y261" s="6"/>
      <c r="Z261" s="6"/>
      <c r="AA261" s="50"/>
      <c r="AB261" s="57"/>
    </row>
    <row r="262" spans="1:28" s="56" customFormat="1" ht="24.95" customHeight="1" x14ac:dyDescent="0.25">
      <c r="A262" s="6"/>
      <c r="B262" s="6"/>
      <c r="C262" s="6"/>
      <c r="D262" s="6"/>
      <c r="E262" s="6"/>
      <c r="F262" s="6"/>
      <c r="G262" s="6"/>
      <c r="H262" s="71"/>
      <c r="I262" s="6"/>
      <c r="J262" s="6"/>
      <c r="K262" s="6"/>
      <c r="L262" s="6"/>
      <c r="M262" s="71"/>
      <c r="N262" s="71"/>
      <c r="O262" s="71"/>
      <c r="S262" s="6"/>
      <c r="T262" s="6"/>
      <c r="U262" s="71"/>
      <c r="V262" s="71"/>
      <c r="W262" s="71"/>
      <c r="Y262" s="6"/>
      <c r="Z262" s="6"/>
      <c r="AA262" s="50"/>
      <c r="AB262" s="57"/>
    </row>
    <row r="263" spans="1:28" s="56" customFormat="1" ht="24.95" customHeight="1" x14ac:dyDescent="0.25">
      <c r="A263" s="6"/>
      <c r="B263" s="6"/>
      <c r="C263" s="6"/>
      <c r="D263" s="6"/>
      <c r="E263" s="6"/>
      <c r="F263" s="6"/>
      <c r="G263" s="6"/>
      <c r="H263" s="71"/>
      <c r="I263" s="6"/>
      <c r="J263" s="6"/>
      <c r="K263" s="6"/>
      <c r="L263" s="6"/>
      <c r="M263" s="71"/>
      <c r="N263" s="71"/>
      <c r="O263" s="71"/>
      <c r="S263" s="6"/>
      <c r="T263" s="6"/>
      <c r="U263" s="71"/>
      <c r="V263" s="71"/>
      <c r="W263" s="71"/>
      <c r="Y263" s="6"/>
      <c r="Z263" s="6"/>
      <c r="AA263" s="50"/>
      <c r="AB263" s="57"/>
    </row>
    <row r="264" spans="1:28" s="56" customFormat="1" ht="24.95" customHeight="1" x14ac:dyDescent="0.25">
      <c r="A264" s="6"/>
      <c r="B264" s="6"/>
      <c r="C264" s="6"/>
      <c r="D264" s="6"/>
      <c r="E264" s="6"/>
      <c r="F264" s="6"/>
      <c r="G264" s="6"/>
      <c r="H264" s="71"/>
      <c r="I264" s="6"/>
      <c r="J264" s="6"/>
      <c r="K264" s="6"/>
      <c r="L264" s="6"/>
      <c r="M264" s="71"/>
      <c r="N264" s="71"/>
      <c r="O264" s="71"/>
      <c r="S264" s="6"/>
      <c r="T264" s="6"/>
      <c r="U264" s="71"/>
      <c r="V264" s="71"/>
      <c r="W264" s="71"/>
      <c r="Y264" s="6"/>
      <c r="Z264" s="6"/>
      <c r="AA264" s="50"/>
      <c r="AB264" s="57"/>
    </row>
    <row r="265" spans="1:28" s="56" customFormat="1" ht="24.95" customHeight="1" x14ac:dyDescent="0.25">
      <c r="A265" s="6"/>
      <c r="B265" s="6"/>
      <c r="C265" s="6"/>
      <c r="D265" s="6"/>
      <c r="E265" s="6"/>
      <c r="F265" s="6"/>
      <c r="G265" s="6"/>
      <c r="H265" s="71"/>
      <c r="I265" s="6"/>
      <c r="J265" s="6"/>
      <c r="K265" s="6"/>
      <c r="L265" s="6"/>
      <c r="M265" s="71"/>
      <c r="N265" s="71"/>
      <c r="O265" s="71"/>
      <c r="S265" s="6"/>
      <c r="T265" s="6"/>
      <c r="U265" s="71"/>
      <c r="V265" s="71"/>
      <c r="W265" s="71"/>
      <c r="Y265" s="6"/>
      <c r="Z265" s="6"/>
      <c r="AA265" s="50"/>
      <c r="AB265" s="57"/>
    </row>
    <row r="266" spans="1:28" s="56" customFormat="1" ht="24.95" customHeight="1" x14ac:dyDescent="0.25">
      <c r="A266" s="6"/>
      <c r="B266" s="6"/>
      <c r="C266" s="6"/>
      <c r="D266" s="6"/>
      <c r="E266" s="6"/>
      <c r="F266" s="6"/>
      <c r="G266" s="6"/>
      <c r="H266" s="71"/>
      <c r="I266" s="6"/>
      <c r="J266" s="6"/>
      <c r="K266" s="6"/>
      <c r="L266" s="6"/>
      <c r="M266" s="71"/>
      <c r="N266" s="71"/>
      <c r="O266" s="71"/>
      <c r="S266" s="6"/>
      <c r="T266" s="6"/>
      <c r="U266" s="71"/>
      <c r="V266" s="71"/>
      <c r="W266" s="71"/>
      <c r="Y266" s="6"/>
      <c r="Z266" s="6"/>
      <c r="AA266" s="50"/>
      <c r="AB266" s="57"/>
    </row>
    <row r="267" spans="1:28" s="56" customFormat="1" ht="24.95" customHeight="1" x14ac:dyDescent="0.25">
      <c r="A267" s="6"/>
      <c r="B267" s="6"/>
      <c r="C267" s="6"/>
      <c r="D267" s="6"/>
      <c r="E267" s="6"/>
      <c r="F267" s="6"/>
      <c r="G267" s="6"/>
      <c r="H267" s="71"/>
      <c r="I267" s="6"/>
      <c r="J267" s="6"/>
      <c r="K267" s="6"/>
      <c r="L267" s="6"/>
      <c r="M267" s="71"/>
      <c r="N267" s="71"/>
      <c r="O267" s="71"/>
      <c r="S267" s="6"/>
      <c r="T267" s="6"/>
      <c r="U267" s="71"/>
      <c r="V267" s="71"/>
      <c r="W267" s="71"/>
      <c r="Y267" s="6"/>
      <c r="Z267" s="6"/>
      <c r="AA267" s="50"/>
      <c r="AB267" s="57"/>
    </row>
    <row r="268" spans="1:28" s="56" customFormat="1" ht="24.95" customHeight="1" x14ac:dyDescent="0.25">
      <c r="A268" s="6"/>
      <c r="B268" s="6"/>
      <c r="C268" s="6"/>
      <c r="D268" s="6"/>
      <c r="E268" s="6"/>
      <c r="F268" s="6"/>
      <c r="G268" s="6"/>
      <c r="H268" s="71"/>
      <c r="I268" s="6"/>
      <c r="J268" s="6"/>
      <c r="K268" s="6"/>
      <c r="L268" s="6"/>
      <c r="M268" s="71"/>
      <c r="N268" s="71"/>
      <c r="O268" s="71"/>
      <c r="S268" s="6"/>
      <c r="T268" s="6"/>
      <c r="U268" s="71"/>
      <c r="V268" s="71"/>
      <c r="W268" s="71"/>
      <c r="Y268" s="6"/>
      <c r="Z268" s="6"/>
      <c r="AA268" s="50"/>
      <c r="AB268" s="57"/>
    </row>
    <row r="269" spans="1:28" s="56" customFormat="1" ht="24.95" customHeight="1" x14ac:dyDescent="0.25">
      <c r="A269" s="6"/>
      <c r="B269" s="6"/>
      <c r="C269" s="6"/>
      <c r="D269" s="6"/>
      <c r="E269" s="6"/>
      <c r="F269" s="6"/>
      <c r="G269" s="6"/>
      <c r="H269" s="71"/>
      <c r="I269" s="6"/>
      <c r="J269" s="6"/>
      <c r="K269" s="6"/>
      <c r="L269" s="6"/>
      <c r="M269" s="71"/>
      <c r="N269" s="71"/>
      <c r="O269" s="71"/>
      <c r="S269" s="6"/>
      <c r="T269" s="6"/>
      <c r="U269" s="71"/>
      <c r="V269" s="71"/>
      <c r="W269" s="71"/>
      <c r="Y269" s="6"/>
      <c r="Z269" s="6"/>
      <c r="AA269" s="50"/>
      <c r="AB269" s="57"/>
    </row>
    <row r="270" spans="1:28" s="56" customFormat="1" ht="24.95" customHeight="1" x14ac:dyDescent="0.25">
      <c r="A270" s="6"/>
      <c r="B270" s="6"/>
      <c r="C270" s="6"/>
      <c r="D270" s="6"/>
      <c r="E270" s="6"/>
      <c r="F270" s="6"/>
      <c r="G270" s="6"/>
      <c r="H270" s="71"/>
      <c r="I270" s="6"/>
      <c r="J270" s="6"/>
      <c r="K270" s="6"/>
      <c r="L270" s="6"/>
      <c r="M270" s="71"/>
      <c r="N270" s="71"/>
      <c r="O270" s="71"/>
      <c r="S270" s="6"/>
      <c r="T270" s="6"/>
      <c r="U270" s="71"/>
      <c r="V270" s="71"/>
      <c r="W270" s="71"/>
      <c r="Y270" s="6"/>
      <c r="Z270" s="6"/>
      <c r="AA270" s="50"/>
      <c r="AB270" s="57"/>
    </row>
    <row r="271" spans="1:28" s="56" customFormat="1" ht="24.95" customHeight="1" x14ac:dyDescent="0.25">
      <c r="A271" s="6"/>
      <c r="B271" s="6"/>
      <c r="C271" s="6"/>
      <c r="D271" s="6"/>
      <c r="E271" s="6"/>
      <c r="F271" s="6"/>
      <c r="G271" s="6"/>
      <c r="H271" s="71"/>
      <c r="I271" s="6"/>
      <c r="J271" s="6"/>
      <c r="K271" s="6"/>
      <c r="L271" s="6"/>
      <c r="M271" s="71"/>
      <c r="N271" s="71"/>
      <c r="O271" s="71"/>
      <c r="S271" s="6"/>
      <c r="T271" s="6"/>
      <c r="U271" s="71"/>
      <c r="V271" s="71"/>
      <c r="W271" s="71"/>
      <c r="Y271" s="6"/>
      <c r="Z271" s="6"/>
      <c r="AA271" s="50"/>
      <c r="AB271" s="57"/>
    </row>
    <row r="272" spans="1:28" s="56" customFormat="1" ht="24.95" customHeight="1" x14ac:dyDescent="0.25">
      <c r="A272" s="6"/>
      <c r="B272" s="6"/>
      <c r="C272" s="6"/>
      <c r="D272" s="6"/>
      <c r="E272" s="6"/>
      <c r="F272" s="6"/>
      <c r="G272" s="6"/>
      <c r="H272" s="71"/>
      <c r="I272" s="6"/>
      <c r="J272" s="6"/>
      <c r="K272" s="6"/>
      <c r="L272" s="6"/>
      <c r="M272" s="71"/>
      <c r="N272" s="71"/>
      <c r="O272" s="71"/>
      <c r="S272" s="6"/>
      <c r="T272" s="6"/>
      <c r="U272" s="71"/>
      <c r="V272" s="71"/>
      <c r="W272" s="71"/>
      <c r="Y272" s="6"/>
      <c r="Z272" s="6"/>
      <c r="AA272" s="50"/>
      <c r="AB272" s="57"/>
    </row>
    <row r="273" spans="1:28" s="56" customFormat="1" ht="24.95" customHeight="1" x14ac:dyDescent="0.25">
      <c r="A273" s="6"/>
      <c r="B273" s="6"/>
      <c r="C273" s="6"/>
      <c r="D273" s="6"/>
      <c r="E273" s="6"/>
      <c r="F273" s="6"/>
      <c r="G273" s="6"/>
      <c r="H273" s="71"/>
      <c r="I273" s="6"/>
      <c r="J273" s="6"/>
      <c r="K273" s="6"/>
      <c r="L273" s="6"/>
      <c r="M273" s="71"/>
      <c r="N273" s="71"/>
      <c r="O273" s="71"/>
      <c r="S273" s="6"/>
      <c r="T273" s="6"/>
      <c r="U273" s="71"/>
      <c r="V273" s="71"/>
      <c r="W273" s="71"/>
      <c r="Y273" s="6"/>
      <c r="Z273" s="6"/>
      <c r="AA273" s="50"/>
      <c r="AB273" s="57"/>
    </row>
    <row r="274" spans="1:28" s="56" customFormat="1" ht="24.95" customHeight="1" x14ac:dyDescent="0.25">
      <c r="A274" s="6"/>
      <c r="B274" s="6"/>
      <c r="C274" s="6"/>
      <c r="D274" s="6"/>
      <c r="E274" s="6"/>
      <c r="F274" s="6"/>
      <c r="G274" s="6"/>
      <c r="H274" s="71"/>
      <c r="I274" s="6"/>
      <c r="J274" s="6"/>
      <c r="K274" s="6"/>
      <c r="L274" s="6"/>
      <c r="M274" s="71"/>
      <c r="N274" s="71"/>
      <c r="O274" s="71"/>
      <c r="S274" s="6"/>
      <c r="T274" s="6"/>
      <c r="U274" s="71"/>
      <c r="V274" s="71"/>
      <c r="W274" s="71"/>
      <c r="Y274" s="6"/>
      <c r="Z274" s="6"/>
      <c r="AA274" s="50"/>
      <c r="AB274" s="57"/>
    </row>
    <row r="275" spans="1:28" s="56" customFormat="1" ht="24.95" customHeight="1" x14ac:dyDescent="0.25">
      <c r="A275" s="6"/>
      <c r="B275" s="6"/>
      <c r="C275" s="6"/>
      <c r="D275" s="6"/>
      <c r="E275" s="6"/>
      <c r="F275" s="6"/>
      <c r="G275" s="6"/>
      <c r="H275" s="71"/>
      <c r="I275" s="6"/>
      <c r="J275" s="6"/>
      <c r="K275" s="6"/>
      <c r="L275" s="6"/>
      <c r="M275" s="71"/>
      <c r="N275" s="71"/>
      <c r="O275" s="71"/>
      <c r="S275" s="6"/>
      <c r="T275" s="6"/>
      <c r="U275" s="71"/>
      <c r="V275" s="71"/>
      <c r="W275" s="71"/>
      <c r="Y275" s="6"/>
      <c r="Z275" s="6"/>
      <c r="AA275" s="50"/>
      <c r="AB275" s="57"/>
    </row>
    <row r="276" spans="1:28" s="56" customFormat="1" ht="24.95" customHeight="1" x14ac:dyDescent="0.25">
      <c r="A276" s="6"/>
      <c r="B276" s="6"/>
      <c r="C276" s="6"/>
      <c r="D276" s="6"/>
      <c r="E276" s="6"/>
      <c r="F276" s="6"/>
      <c r="G276" s="6"/>
      <c r="H276" s="71"/>
      <c r="I276" s="6"/>
      <c r="J276" s="6"/>
      <c r="K276" s="6"/>
      <c r="L276" s="6"/>
      <c r="M276" s="71"/>
      <c r="N276" s="71"/>
      <c r="O276" s="71"/>
      <c r="S276" s="6"/>
      <c r="T276" s="6"/>
      <c r="U276" s="71"/>
      <c r="V276" s="71"/>
      <c r="W276" s="71"/>
      <c r="Y276" s="6"/>
      <c r="Z276" s="6"/>
      <c r="AA276" s="50"/>
      <c r="AB276" s="57"/>
    </row>
    <row r="277" spans="1:28" s="56" customFormat="1" ht="24.95" customHeight="1" x14ac:dyDescent="0.25">
      <c r="A277" s="6"/>
      <c r="B277" s="6"/>
      <c r="C277" s="6"/>
      <c r="D277" s="6"/>
      <c r="E277" s="6"/>
      <c r="F277" s="6"/>
      <c r="G277" s="6"/>
      <c r="H277" s="71"/>
      <c r="I277" s="6"/>
      <c r="J277" s="6"/>
      <c r="K277" s="6"/>
      <c r="L277" s="6"/>
      <c r="M277" s="71"/>
      <c r="N277" s="71"/>
      <c r="O277" s="71"/>
      <c r="S277" s="6"/>
      <c r="T277" s="6"/>
      <c r="U277" s="71"/>
      <c r="V277" s="71"/>
      <c r="W277" s="71"/>
      <c r="Y277" s="6"/>
      <c r="Z277" s="6"/>
      <c r="AA277" s="50"/>
      <c r="AB277" s="57"/>
    </row>
    <row r="278" spans="1:28" s="56" customFormat="1" ht="24.95" customHeight="1" x14ac:dyDescent="0.25">
      <c r="A278" s="6"/>
      <c r="B278" s="6"/>
      <c r="C278" s="6"/>
      <c r="D278" s="6"/>
      <c r="E278" s="6"/>
      <c r="F278" s="6"/>
      <c r="G278" s="6"/>
      <c r="H278" s="71"/>
      <c r="I278" s="6"/>
      <c r="J278" s="6"/>
      <c r="K278" s="6"/>
      <c r="L278" s="6"/>
      <c r="M278" s="71"/>
      <c r="N278" s="71"/>
      <c r="O278" s="71"/>
      <c r="S278" s="6"/>
      <c r="T278" s="6"/>
      <c r="U278" s="71"/>
      <c r="V278" s="71"/>
      <c r="W278" s="71"/>
      <c r="Y278" s="6"/>
      <c r="Z278" s="6"/>
      <c r="AA278" s="50"/>
      <c r="AB278" s="57"/>
    </row>
    <row r="279" spans="1:28" s="56" customFormat="1" ht="24.95" customHeight="1" x14ac:dyDescent="0.25">
      <c r="A279" s="6"/>
      <c r="B279" s="6"/>
      <c r="C279" s="6"/>
      <c r="D279" s="6"/>
      <c r="E279" s="6"/>
      <c r="F279" s="6"/>
      <c r="G279" s="6"/>
      <c r="H279" s="71"/>
      <c r="I279" s="6"/>
      <c r="J279" s="6"/>
      <c r="K279" s="6"/>
      <c r="L279" s="6"/>
      <c r="M279" s="71"/>
      <c r="N279" s="71"/>
      <c r="O279" s="71"/>
      <c r="S279" s="6"/>
      <c r="T279" s="6"/>
      <c r="U279" s="71"/>
      <c r="V279" s="71"/>
      <c r="W279" s="71"/>
      <c r="Y279" s="6"/>
      <c r="Z279" s="6"/>
      <c r="AA279" s="50"/>
      <c r="AB279" s="57"/>
    </row>
    <row r="280" spans="1:28" s="56" customFormat="1" ht="24.95" customHeight="1" x14ac:dyDescent="0.25">
      <c r="A280" s="6"/>
      <c r="B280" s="6"/>
      <c r="C280" s="6"/>
      <c r="D280" s="6"/>
      <c r="E280" s="6"/>
      <c r="F280" s="6"/>
      <c r="G280" s="6"/>
      <c r="H280" s="71"/>
      <c r="I280" s="6"/>
      <c r="J280" s="6"/>
      <c r="K280" s="6"/>
      <c r="L280" s="6"/>
      <c r="M280" s="71"/>
      <c r="N280" s="71"/>
      <c r="O280" s="71"/>
      <c r="S280" s="6"/>
      <c r="T280" s="6"/>
      <c r="U280" s="71"/>
      <c r="V280" s="71"/>
      <c r="W280" s="71"/>
      <c r="Y280" s="6"/>
      <c r="Z280" s="6"/>
      <c r="AA280" s="50"/>
      <c r="AB280" s="57"/>
    </row>
    <row r="281" spans="1:28" s="56" customFormat="1" ht="24.95" customHeight="1" x14ac:dyDescent="0.25">
      <c r="A281" s="6"/>
      <c r="B281" s="6"/>
      <c r="C281" s="6"/>
      <c r="D281" s="6"/>
      <c r="E281" s="6"/>
      <c r="F281" s="6"/>
      <c r="G281" s="6"/>
      <c r="H281" s="71"/>
      <c r="I281" s="6"/>
      <c r="J281" s="6"/>
      <c r="K281" s="6"/>
      <c r="L281" s="6"/>
      <c r="M281" s="71"/>
      <c r="N281" s="71"/>
      <c r="O281" s="71"/>
      <c r="S281" s="6"/>
      <c r="T281" s="6"/>
      <c r="U281" s="71"/>
      <c r="V281" s="71"/>
      <c r="W281" s="71"/>
      <c r="Y281" s="6"/>
      <c r="Z281" s="6"/>
      <c r="AA281" s="50"/>
      <c r="AB281" s="57"/>
    </row>
    <row r="282" spans="1:28" s="56" customFormat="1" ht="24.95" customHeight="1" x14ac:dyDescent="0.25">
      <c r="A282" s="6"/>
      <c r="B282" s="6"/>
      <c r="C282" s="6"/>
      <c r="D282" s="6"/>
      <c r="E282" s="6"/>
      <c r="F282" s="6"/>
      <c r="G282" s="6"/>
      <c r="H282" s="71"/>
      <c r="I282" s="6"/>
      <c r="J282" s="6"/>
      <c r="K282" s="6"/>
      <c r="L282" s="6"/>
      <c r="M282" s="71"/>
      <c r="N282" s="71"/>
      <c r="O282" s="71"/>
      <c r="S282" s="6"/>
      <c r="T282" s="6"/>
      <c r="U282" s="71"/>
      <c r="V282" s="71"/>
      <c r="W282" s="71"/>
      <c r="Y282" s="6"/>
      <c r="Z282" s="6"/>
      <c r="AA282" s="50"/>
      <c r="AB282" s="57"/>
    </row>
    <row r="283" spans="1:28" s="56" customFormat="1" ht="24.95" customHeight="1" x14ac:dyDescent="0.25">
      <c r="A283" s="6"/>
      <c r="B283" s="6"/>
      <c r="C283" s="6"/>
      <c r="D283" s="6"/>
      <c r="E283" s="6"/>
      <c r="F283" s="6"/>
      <c r="G283" s="6"/>
      <c r="H283" s="71"/>
      <c r="I283" s="6"/>
      <c r="J283" s="6"/>
      <c r="K283" s="6"/>
      <c r="L283" s="6"/>
      <c r="M283" s="71"/>
      <c r="N283" s="71"/>
      <c r="O283" s="71"/>
      <c r="S283" s="6"/>
      <c r="T283" s="6"/>
      <c r="U283" s="71"/>
      <c r="V283" s="71"/>
      <c r="W283" s="71"/>
      <c r="Y283" s="6"/>
      <c r="Z283" s="6"/>
      <c r="AA283" s="50"/>
      <c r="AB283" s="57"/>
    </row>
    <row r="284" spans="1:28" s="56" customFormat="1" ht="24.95" customHeight="1" x14ac:dyDescent="0.25">
      <c r="A284" s="6"/>
      <c r="B284" s="6"/>
      <c r="C284" s="6"/>
      <c r="D284" s="6"/>
      <c r="E284" s="6"/>
      <c r="F284" s="6"/>
      <c r="G284" s="6"/>
      <c r="H284" s="71"/>
      <c r="I284" s="6"/>
      <c r="J284" s="6"/>
      <c r="K284" s="6"/>
      <c r="L284" s="6"/>
      <c r="M284" s="71"/>
      <c r="N284" s="71"/>
      <c r="O284" s="71"/>
      <c r="S284" s="6"/>
      <c r="T284" s="6"/>
      <c r="U284" s="71"/>
      <c r="V284" s="71"/>
      <c r="W284" s="71"/>
      <c r="Y284" s="6"/>
      <c r="Z284" s="6"/>
      <c r="AA284" s="50"/>
      <c r="AB284" s="57"/>
    </row>
    <row r="285" spans="1:28" s="56" customFormat="1" ht="24.95" customHeight="1" x14ac:dyDescent="0.25">
      <c r="A285" s="6"/>
      <c r="B285" s="6"/>
      <c r="C285" s="6"/>
      <c r="D285" s="6"/>
      <c r="E285" s="6"/>
      <c r="F285" s="6"/>
      <c r="G285" s="6"/>
      <c r="H285" s="71"/>
      <c r="I285" s="6"/>
      <c r="J285" s="6"/>
      <c r="K285" s="6"/>
      <c r="L285" s="6"/>
      <c r="M285" s="71"/>
      <c r="N285" s="71"/>
      <c r="O285" s="71"/>
      <c r="S285" s="6"/>
      <c r="T285" s="6"/>
      <c r="U285" s="71"/>
      <c r="V285" s="71"/>
      <c r="W285" s="71"/>
      <c r="Y285" s="6"/>
      <c r="Z285" s="6"/>
      <c r="AA285" s="50"/>
      <c r="AB285" s="57"/>
    </row>
    <row r="286" spans="1:28" s="56" customFormat="1" ht="24.95" customHeight="1" x14ac:dyDescent="0.25">
      <c r="A286" s="6"/>
      <c r="B286" s="6"/>
      <c r="C286" s="6"/>
      <c r="D286" s="6"/>
      <c r="E286" s="6"/>
      <c r="F286" s="6"/>
      <c r="G286" s="6"/>
      <c r="H286" s="71"/>
      <c r="I286" s="6"/>
      <c r="J286" s="6"/>
      <c r="K286" s="6"/>
      <c r="L286" s="6"/>
      <c r="M286" s="71"/>
      <c r="N286" s="71"/>
      <c r="O286" s="71"/>
      <c r="S286" s="6"/>
      <c r="T286" s="6"/>
      <c r="U286" s="71"/>
      <c r="V286" s="71"/>
      <c r="W286" s="71"/>
      <c r="Y286" s="6"/>
      <c r="Z286" s="6"/>
      <c r="AA286" s="50"/>
      <c r="AB286" s="57"/>
    </row>
    <row r="287" spans="1:28" s="56" customFormat="1" ht="24.95" customHeight="1" x14ac:dyDescent="0.25">
      <c r="A287" s="6"/>
      <c r="B287" s="6"/>
      <c r="C287" s="6"/>
      <c r="D287" s="6"/>
      <c r="E287" s="6"/>
      <c r="F287" s="6"/>
      <c r="G287" s="6"/>
      <c r="H287" s="71"/>
      <c r="I287" s="6"/>
      <c r="J287" s="6"/>
      <c r="K287" s="6"/>
      <c r="L287" s="6"/>
      <c r="M287" s="71"/>
      <c r="N287" s="71"/>
      <c r="O287" s="71"/>
      <c r="S287" s="6"/>
      <c r="T287" s="6"/>
      <c r="U287" s="71"/>
      <c r="V287" s="71"/>
      <c r="W287" s="71"/>
      <c r="Y287" s="6"/>
      <c r="Z287" s="6"/>
      <c r="AA287" s="50"/>
      <c r="AB287" s="57"/>
    </row>
    <row r="288" spans="1:28" s="56" customFormat="1" ht="24.95" customHeight="1" x14ac:dyDescent="0.25">
      <c r="A288" s="6"/>
      <c r="B288" s="6"/>
      <c r="C288" s="6"/>
      <c r="D288" s="6"/>
      <c r="E288" s="6"/>
      <c r="F288" s="6"/>
      <c r="G288" s="6"/>
      <c r="H288" s="71"/>
      <c r="I288" s="6"/>
      <c r="J288" s="6"/>
      <c r="K288" s="6"/>
      <c r="L288" s="6"/>
      <c r="M288" s="71"/>
      <c r="N288" s="71"/>
      <c r="O288" s="71"/>
      <c r="S288" s="6"/>
      <c r="T288" s="6"/>
      <c r="U288" s="71"/>
      <c r="V288" s="71"/>
      <c r="W288" s="71"/>
      <c r="Y288" s="6"/>
      <c r="Z288" s="6"/>
      <c r="AA288" s="50"/>
      <c r="AB288" s="57"/>
    </row>
    <row r="289" spans="1:28" s="56" customFormat="1" ht="24.95" customHeight="1" x14ac:dyDescent="0.25">
      <c r="A289" s="6"/>
      <c r="B289" s="6"/>
      <c r="C289" s="6"/>
      <c r="D289" s="6"/>
      <c r="E289" s="6"/>
      <c r="F289" s="6"/>
      <c r="G289" s="6"/>
      <c r="H289" s="71"/>
      <c r="I289" s="6"/>
      <c r="J289" s="6"/>
      <c r="K289" s="6"/>
      <c r="L289" s="6"/>
      <c r="M289" s="71"/>
      <c r="N289" s="71"/>
      <c r="O289" s="71"/>
      <c r="S289" s="6"/>
      <c r="T289" s="6"/>
      <c r="U289" s="71"/>
      <c r="V289" s="71"/>
      <c r="W289" s="71"/>
      <c r="Y289" s="6"/>
      <c r="Z289" s="6"/>
      <c r="AA289" s="50"/>
      <c r="AB289" s="57"/>
    </row>
    <row r="290" spans="1:28" s="56" customFormat="1" ht="24.95" customHeight="1" x14ac:dyDescent="0.25">
      <c r="A290" s="6"/>
      <c r="B290" s="6"/>
      <c r="C290" s="6"/>
      <c r="D290" s="6"/>
      <c r="E290" s="6"/>
      <c r="F290" s="6"/>
      <c r="G290" s="6"/>
      <c r="H290" s="71"/>
      <c r="I290" s="6"/>
      <c r="J290" s="6"/>
      <c r="K290" s="6"/>
      <c r="L290" s="6"/>
      <c r="M290" s="71"/>
      <c r="N290" s="71"/>
      <c r="O290" s="71"/>
      <c r="S290" s="6"/>
      <c r="T290" s="6"/>
      <c r="U290" s="71"/>
      <c r="V290" s="71"/>
      <c r="W290" s="71"/>
      <c r="Y290" s="6"/>
      <c r="Z290" s="6"/>
      <c r="AA290" s="50"/>
      <c r="AB290" s="57"/>
    </row>
    <row r="291" spans="1:28" s="56" customFormat="1" ht="24.95" customHeight="1" x14ac:dyDescent="0.25">
      <c r="A291" s="6"/>
      <c r="B291" s="6"/>
      <c r="C291" s="6"/>
      <c r="D291" s="6"/>
      <c r="E291" s="6"/>
      <c r="F291" s="6"/>
      <c r="G291" s="6"/>
      <c r="H291" s="71"/>
      <c r="I291" s="6"/>
      <c r="J291" s="6"/>
      <c r="K291" s="6"/>
      <c r="L291" s="6"/>
      <c r="M291" s="71"/>
      <c r="N291" s="71"/>
      <c r="O291" s="71"/>
      <c r="S291" s="6"/>
      <c r="T291" s="6"/>
      <c r="U291" s="71"/>
      <c r="V291" s="71"/>
      <c r="W291" s="71"/>
      <c r="Y291" s="6"/>
      <c r="Z291" s="6"/>
      <c r="AA291" s="50"/>
      <c r="AB291" s="57"/>
    </row>
    <row r="292" spans="1:28" s="56" customFormat="1" ht="24.95" customHeight="1" x14ac:dyDescent="0.25">
      <c r="A292" s="6"/>
      <c r="B292" s="6"/>
      <c r="C292" s="6"/>
      <c r="D292" s="6"/>
      <c r="E292" s="6"/>
      <c r="F292" s="6"/>
      <c r="G292" s="6"/>
      <c r="H292" s="71"/>
      <c r="I292" s="6"/>
      <c r="J292" s="6"/>
      <c r="K292" s="6"/>
      <c r="L292" s="6"/>
      <c r="M292" s="71"/>
      <c r="N292" s="71"/>
      <c r="O292" s="71"/>
      <c r="S292" s="6"/>
      <c r="T292" s="6"/>
      <c r="U292" s="71"/>
      <c r="V292" s="71"/>
      <c r="W292" s="71"/>
      <c r="Y292" s="6"/>
      <c r="Z292" s="6"/>
      <c r="AA292" s="50"/>
      <c r="AB292" s="57"/>
    </row>
    <row r="293" spans="1:28" s="56" customFormat="1" ht="24.95" customHeight="1" x14ac:dyDescent="0.25">
      <c r="A293" s="6"/>
      <c r="B293" s="6"/>
      <c r="C293" s="6"/>
      <c r="D293" s="6"/>
      <c r="E293" s="6"/>
      <c r="F293" s="6"/>
      <c r="G293" s="6"/>
      <c r="H293" s="71"/>
      <c r="I293" s="6"/>
      <c r="J293" s="6"/>
      <c r="K293" s="6"/>
      <c r="L293" s="6"/>
      <c r="M293" s="71"/>
      <c r="N293" s="71"/>
      <c r="O293" s="71"/>
      <c r="S293" s="6"/>
      <c r="T293" s="6"/>
      <c r="U293" s="71"/>
      <c r="V293" s="71"/>
      <c r="W293" s="71"/>
      <c r="Y293" s="6"/>
      <c r="Z293" s="6"/>
      <c r="AA293" s="50"/>
      <c r="AB293" s="57"/>
    </row>
    <row r="294" spans="1:28" s="56" customFormat="1" ht="24.95" customHeight="1" x14ac:dyDescent="0.25">
      <c r="A294" s="6"/>
      <c r="B294" s="6"/>
      <c r="C294" s="6"/>
      <c r="D294" s="6"/>
      <c r="E294" s="6"/>
      <c r="F294" s="6"/>
      <c r="G294" s="6"/>
      <c r="H294" s="71"/>
      <c r="I294" s="6"/>
      <c r="J294" s="6"/>
      <c r="K294" s="6"/>
      <c r="L294" s="6"/>
      <c r="M294" s="71"/>
      <c r="N294" s="71"/>
      <c r="O294" s="71"/>
      <c r="S294" s="6"/>
      <c r="T294" s="6"/>
      <c r="U294" s="71"/>
      <c r="V294" s="71"/>
      <c r="W294" s="71"/>
      <c r="Y294" s="6"/>
      <c r="Z294" s="6"/>
      <c r="AA294" s="50"/>
      <c r="AB294" s="57"/>
    </row>
    <row r="295" spans="1:28" s="56" customFormat="1" ht="24.95" customHeight="1" x14ac:dyDescent="0.25">
      <c r="A295" s="6"/>
      <c r="B295" s="6"/>
      <c r="C295" s="6"/>
      <c r="D295" s="6"/>
      <c r="E295" s="6"/>
      <c r="F295" s="6"/>
      <c r="G295" s="6"/>
      <c r="H295" s="71"/>
      <c r="I295" s="6"/>
      <c r="J295" s="6"/>
      <c r="K295" s="6"/>
      <c r="L295" s="6"/>
      <c r="M295" s="71"/>
      <c r="N295" s="71"/>
      <c r="O295" s="71"/>
      <c r="S295" s="6"/>
      <c r="T295" s="6"/>
      <c r="U295" s="71"/>
      <c r="V295" s="71"/>
      <c r="W295" s="71"/>
      <c r="Y295" s="6"/>
      <c r="Z295" s="6"/>
      <c r="AA295" s="50"/>
      <c r="AB295" s="57"/>
    </row>
    <row r="296" spans="1:28" s="56" customFormat="1" ht="24.95" customHeight="1" x14ac:dyDescent="0.25">
      <c r="A296" s="6"/>
      <c r="B296" s="6"/>
      <c r="C296" s="6"/>
      <c r="D296" s="6"/>
      <c r="E296" s="6"/>
      <c r="F296" s="6"/>
      <c r="G296" s="6"/>
      <c r="H296" s="71"/>
      <c r="I296" s="6"/>
      <c r="J296" s="6"/>
      <c r="K296" s="6"/>
      <c r="L296" s="6"/>
      <c r="M296" s="71"/>
      <c r="N296" s="71"/>
      <c r="O296" s="71"/>
      <c r="S296" s="6"/>
      <c r="T296" s="6"/>
      <c r="U296" s="71"/>
      <c r="V296" s="71"/>
      <c r="W296" s="71"/>
      <c r="Y296" s="6"/>
      <c r="Z296" s="6"/>
      <c r="AA296" s="50"/>
      <c r="AB296" s="57"/>
    </row>
    <row r="297" spans="1:28" s="56" customFormat="1" ht="24.95" customHeight="1" x14ac:dyDescent="0.25">
      <c r="A297" s="6"/>
      <c r="B297" s="6"/>
      <c r="C297" s="6"/>
      <c r="D297" s="6"/>
      <c r="E297" s="6"/>
      <c r="F297" s="6"/>
      <c r="G297" s="6"/>
      <c r="H297" s="71"/>
      <c r="I297" s="6"/>
      <c r="J297" s="6"/>
      <c r="K297" s="6"/>
      <c r="L297" s="6"/>
      <c r="M297" s="71"/>
      <c r="N297" s="71"/>
      <c r="O297" s="71"/>
      <c r="S297" s="6"/>
      <c r="T297" s="6"/>
      <c r="U297" s="71"/>
      <c r="V297" s="71"/>
      <c r="W297" s="71"/>
      <c r="Y297" s="6"/>
      <c r="Z297" s="6"/>
      <c r="AA297" s="50"/>
      <c r="AB297" s="57"/>
    </row>
    <row r="298" spans="1:28" s="56" customFormat="1" ht="24.95" customHeight="1" x14ac:dyDescent="0.25">
      <c r="A298" s="6"/>
      <c r="B298" s="6"/>
      <c r="C298" s="6"/>
      <c r="D298" s="6"/>
      <c r="E298" s="6"/>
      <c r="F298" s="6"/>
      <c r="G298" s="6"/>
      <c r="H298" s="71"/>
      <c r="I298" s="6"/>
      <c r="J298" s="6"/>
      <c r="K298" s="6"/>
      <c r="L298" s="6"/>
      <c r="M298" s="71"/>
      <c r="N298" s="71"/>
      <c r="O298" s="71"/>
      <c r="S298" s="6"/>
      <c r="T298" s="6"/>
      <c r="U298" s="71"/>
      <c r="V298" s="71"/>
      <c r="W298" s="71"/>
      <c r="Y298" s="6"/>
      <c r="Z298" s="6"/>
      <c r="AA298" s="50"/>
      <c r="AB298" s="57"/>
    </row>
    <row r="299" spans="1:28" s="56" customFormat="1" ht="24.95" customHeight="1" x14ac:dyDescent="0.25">
      <c r="A299" s="6"/>
      <c r="B299" s="6"/>
      <c r="C299" s="6"/>
      <c r="D299" s="6"/>
      <c r="E299" s="6"/>
      <c r="F299" s="6"/>
      <c r="G299" s="6"/>
      <c r="H299" s="71"/>
      <c r="I299" s="6"/>
      <c r="J299" s="6"/>
      <c r="K299" s="6"/>
      <c r="L299" s="6"/>
      <c r="M299" s="71"/>
      <c r="N299" s="71"/>
      <c r="O299" s="71"/>
      <c r="S299" s="6"/>
      <c r="T299" s="6"/>
      <c r="U299" s="71"/>
      <c r="V299" s="71"/>
      <c r="W299" s="71"/>
      <c r="Y299" s="6"/>
      <c r="Z299" s="6"/>
      <c r="AA299" s="50"/>
      <c r="AB299" s="57"/>
    </row>
    <row r="300" spans="1:28" s="56" customFormat="1" ht="24.95" customHeight="1" x14ac:dyDescent="0.25">
      <c r="A300" s="6"/>
      <c r="B300" s="6"/>
      <c r="C300" s="6"/>
      <c r="D300" s="6"/>
      <c r="E300" s="6"/>
      <c r="F300" s="6"/>
      <c r="G300" s="6"/>
      <c r="H300" s="71"/>
      <c r="I300" s="6"/>
      <c r="J300" s="6"/>
      <c r="K300" s="6"/>
      <c r="L300" s="6"/>
      <c r="M300" s="71"/>
      <c r="N300" s="71"/>
      <c r="O300" s="71"/>
      <c r="S300" s="6"/>
      <c r="T300" s="6"/>
      <c r="U300" s="71"/>
      <c r="V300" s="71"/>
      <c r="W300" s="71"/>
      <c r="Y300" s="6"/>
      <c r="Z300" s="6"/>
      <c r="AA300" s="50"/>
      <c r="AB300" s="57"/>
    </row>
    <row r="301" spans="1:28" s="56" customFormat="1" ht="24.95" customHeight="1" x14ac:dyDescent="0.25">
      <c r="A301" s="6"/>
      <c r="B301" s="6"/>
      <c r="C301" s="6"/>
      <c r="D301" s="6"/>
      <c r="E301" s="6"/>
      <c r="F301" s="6"/>
      <c r="G301" s="6"/>
      <c r="H301" s="71"/>
      <c r="I301" s="6"/>
      <c r="J301" s="6"/>
      <c r="K301" s="6"/>
      <c r="L301" s="6"/>
      <c r="M301" s="71"/>
      <c r="N301" s="71"/>
      <c r="O301" s="71"/>
      <c r="S301" s="6"/>
      <c r="T301" s="6"/>
      <c r="U301" s="71"/>
      <c r="V301" s="71"/>
      <c r="W301" s="71"/>
      <c r="Y301" s="6"/>
      <c r="Z301" s="6"/>
      <c r="AA301" s="50"/>
      <c r="AB301" s="57"/>
    </row>
    <row r="302" spans="1:28" s="56" customFormat="1" ht="24.95" customHeight="1" x14ac:dyDescent="0.25">
      <c r="A302" s="6"/>
      <c r="B302" s="6"/>
      <c r="C302" s="6"/>
      <c r="D302" s="6"/>
      <c r="E302" s="6"/>
      <c r="F302" s="6"/>
      <c r="G302" s="6"/>
      <c r="H302" s="71"/>
      <c r="I302" s="6"/>
      <c r="J302" s="6"/>
      <c r="K302" s="6"/>
      <c r="L302" s="6"/>
      <c r="M302" s="71"/>
      <c r="N302" s="71"/>
      <c r="O302" s="71"/>
      <c r="S302" s="6"/>
      <c r="T302" s="6"/>
      <c r="U302" s="71"/>
      <c r="V302" s="71"/>
      <c r="W302" s="71"/>
      <c r="Y302" s="6"/>
      <c r="Z302" s="6"/>
      <c r="AA302" s="50"/>
      <c r="AB302" s="57"/>
    </row>
    <row r="303" spans="1:28" s="56" customFormat="1" ht="24.95" customHeight="1" x14ac:dyDescent="0.25">
      <c r="A303" s="6"/>
      <c r="B303" s="6"/>
      <c r="C303" s="6"/>
      <c r="D303" s="6"/>
      <c r="E303" s="6"/>
      <c r="F303" s="6"/>
      <c r="G303" s="6"/>
      <c r="H303" s="71"/>
      <c r="I303" s="6"/>
      <c r="J303" s="6"/>
      <c r="K303" s="6"/>
      <c r="L303" s="6"/>
      <c r="M303" s="71"/>
      <c r="N303" s="71"/>
      <c r="O303" s="71"/>
      <c r="S303" s="6"/>
      <c r="T303" s="6"/>
      <c r="U303" s="71"/>
      <c r="V303" s="71"/>
      <c r="W303" s="71"/>
      <c r="Y303" s="6"/>
      <c r="Z303" s="6"/>
      <c r="AA303" s="50"/>
      <c r="AB303" s="57"/>
    </row>
    <row r="304" spans="1:28" s="56" customFormat="1" ht="24.95" customHeight="1" x14ac:dyDescent="0.25">
      <c r="A304" s="6"/>
      <c r="B304" s="6"/>
      <c r="C304" s="6"/>
      <c r="D304" s="6"/>
      <c r="E304" s="6"/>
      <c r="F304" s="6"/>
      <c r="G304" s="6"/>
      <c r="H304" s="71"/>
      <c r="I304" s="6"/>
      <c r="J304" s="6"/>
      <c r="K304" s="6"/>
      <c r="L304" s="6"/>
      <c r="M304" s="71"/>
      <c r="N304" s="71"/>
      <c r="O304" s="71"/>
      <c r="S304" s="6"/>
      <c r="T304" s="6"/>
      <c r="U304" s="71"/>
      <c r="V304" s="71"/>
      <c r="W304" s="71"/>
      <c r="Y304" s="6"/>
      <c r="Z304" s="6"/>
      <c r="AA304" s="50"/>
      <c r="AB304" s="57"/>
    </row>
    <row r="305" spans="1:28" s="56" customFormat="1" ht="24.95" customHeight="1" x14ac:dyDescent="0.25">
      <c r="A305" s="6"/>
      <c r="B305" s="6"/>
      <c r="C305" s="6"/>
      <c r="D305" s="6"/>
      <c r="E305" s="6"/>
      <c r="F305" s="6"/>
      <c r="G305" s="6"/>
      <c r="H305" s="71"/>
      <c r="I305" s="6"/>
      <c r="J305" s="6"/>
      <c r="K305" s="6"/>
      <c r="L305" s="6"/>
      <c r="M305" s="71"/>
      <c r="N305" s="71"/>
      <c r="O305" s="71"/>
      <c r="S305" s="6"/>
      <c r="T305" s="6"/>
      <c r="U305" s="71"/>
      <c r="V305" s="71"/>
      <c r="W305" s="71"/>
      <c r="Y305" s="6"/>
      <c r="Z305" s="6"/>
      <c r="AA305" s="50"/>
      <c r="AB305" s="57"/>
    </row>
    <row r="306" spans="1:28" s="56" customFormat="1" ht="24.95" customHeight="1" x14ac:dyDescent="0.25">
      <c r="A306" s="6"/>
      <c r="B306" s="6"/>
      <c r="C306" s="6"/>
      <c r="D306" s="6"/>
      <c r="E306" s="6"/>
      <c r="F306" s="6"/>
      <c r="G306" s="6"/>
      <c r="H306" s="71"/>
      <c r="I306" s="6"/>
      <c r="J306" s="6"/>
      <c r="K306" s="6"/>
      <c r="L306" s="6"/>
      <c r="M306" s="71"/>
      <c r="N306" s="71"/>
      <c r="O306" s="71"/>
      <c r="S306" s="6"/>
      <c r="T306" s="6"/>
      <c r="U306" s="71"/>
      <c r="V306" s="71"/>
      <c r="W306" s="71"/>
      <c r="Y306" s="6"/>
      <c r="Z306" s="6"/>
      <c r="AA306" s="50"/>
      <c r="AB306" s="57"/>
    </row>
    <row r="307" spans="1:28" s="56" customFormat="1" ht="24.95" customHeight="1" x14ac:dyDescent="0.25">
      <c r="A307" s="6"/>
      <c r="B307" s="6"/>
      <c r="C307" s="6"/>
      <c r="D307" s="6"/>
      <c r="E307" s="6"/>
      <c r="F307" s="6"/>
      <c r="G307" s="6"/>
      <c r="H307" s="71"/>
      <c r="I307" s="6"/>
      <c r="J307" s="6"/>
      <c r="K307" s="6"/>
      <c r="L307" s="6"/>
      <c r="M307" s="71"/>
      <c r="N307" s="71"/>
      <c r="O307" s="71"/>
      <c r="S307" s="6"/>
      <c r="T307" s="6"/>
      <c r="U307" s="71"/>
      <c r="V307" s="71"/>
      <c r="W307" s="71"/>
      <c r="Y307" s="6"/>
      <c r="Z307" s="6"/>
      <c r="AA307" s="50"/>
      <c r="AB307" s="57"/>
    </row>
    <row r="308" spans="1:28" s="56" customFormat="1" ht="24.95" customHeight="1" x14ac:dyDescent="0.25">
      <c r="A308" s="6"/>
      <c r="B308" s="6"/>
      <c r="C308" s="6"/>
      <c r="D308" s="6"/>
      <c r="E308" s="6"/>
      <c r="F308" s="6"/>
      <c r="G308" s="6"/>
      <c r="H308" s="71"/>
      <c r="I308" s="6"/>
      <c r="J308" s="6"/>
      <c r="K308" s="6"/>
      <c r="L308" s="6"/>
      <c r="M308" s="71"/>
      <c r="N308" s="71"/>
      <c r="O308" s="71"/>
      <c r="S308" s="6"/>
      <c r="T308" s="6"/>
      <c r="U308" s="71"/>
      <c r="V308" s="71"/>
      <c r="W308" s="71"/>
      <c r="Y308" s="6"/>
      <c r="Z308" s="6"/>
      <c r="AA308" s="50"/>
      <c r="AB308" s="57"/>
    </row>
    <row r="309" spans="1:28" s="56" customFormat="1" ht="24.95" customHeight="1" x14ac:dyDescent="0.25">
      <c r="A309" s="6"/>
      <c r="B309" s="6"/>
      <c r="C309" s="6"/>
      <c r="D309" s="6"/>
      <c r="E309" s="6"/>
      <c r="F309" s="6"/>
      <c r="G309" s="6"/>
      <c r="H309" s="71"/>
      <c r="I309" s="6"/>
      <c r="J309" s="6"/>
      <c r="K309" s="6"/>
      <c r="L309" s="6"/>
      <c r="M309" s="71"/>
      <c r="N309" s="71"/>
      <c r="O309" s="71"/>
      <c r="S309" s="6"/>
      <c r="T309" s="6"/>
      <c r="U309" s="71"/>
      <c r="V309" s="71"/>
      <c r="W309" s="71"/>
      <c r="Y309" s="6"/>
      <c r="Z309" s="6"/>
      <c r="AA309" s="50"/>
      <c r="AB309" s="57"/>
    </row>
    <row r="310" spans="1:28" s="56" customFormat="1" ht="24.95" customHeight="1" x14ac:dyDescent="0.25">
      <c r="A310" s="6"/>
      <c r="B310" s="6"/>
      <c r="C310" s="6"/>
      <c r="D310" s="6"/>
      <c r="E310" s="6"/>
      <c r="F310" s="6"/>
      <c r="G310" s="6"/>
      <c r="H310" s="71"/>
      <c r="I310" s="6"/>
      <c r="J310" s="6"/>
      <c r="K310" s="6"/>
      <c r="L310" s="6"/>
      <c r="M310" s="71"/>
      <c r="N310" s="71"/>
      <c r="O310" s="71"/>
      <c r="S310" s="6"/>
      <c r="T310" s="6"/>
      <c r="U310" s="71"/>
      <c r="V310" s="71"/>
      <c r="W310" s="71"/>
      <c r="Y310" s="6"/>
      <c r="Z310" s="6"/>
      <c r="AA310" s="50"/>
      <c r="AB310" s="57"/>
    </row>
    <row r="311" spans="1:28" s="56" customFormat="1" ht="24.95" customHeight="1" x14ac:dyDescent="0.25">
      <c r="A311" s="6"/>
      <c r="B311" s="6"/>
      <c r="C311" s="6"/>
      <c r="D311" s="6"/>
      <c r="E311" s="6"/>
      <c r="F311" s="6"/>
      <c r="G311" s="6"/>
      <c r="H311" s="71"/>
      <c r="I311" s="6"/>
      <c r="J311" s="6"/>
      <c r="K311" s="6"/>
      <c r="L311" s="6"/>
      <c r="M311" s="71"/>
      <c r="N311" s="71"/>
      <c r="O311" s="71"/>
      <c r="S311" s="6"/>
      <c r="T311" s="6"/>
      <c r="U311" s="71"/>
      <c r="V311" s="71"/>
      <c r="W311" s="71"/>
      <c r="Y311" s="6"/>
      <c r="Z311" s="6"/>
      <c r="AA311" s="50"/>
      <c r="AB311" s="57"/>
    </row>
    <row r="312" spans="1:28" s="56" customFormat="1" ht="24.95" customHeight="1" x14ac:dyDescent="0.25">
      <c r="A312" s="6"/>
      <c r="B312" s="6"/>
      <c r="C312" s="6"/>
      <c r="D312" s="6"/>
      <c r="E312" s="6"/>
      <c r="F312" s="6"/>
      <c r="G312" s="6"/>
      <c r="H312" s="71"/>
      <c r="I312" s="6"/>
      <c r="J312" s="6"/>
      <c r="K312" s="6"/>
      <c r="L312" s="6"/>
      <c r="M312" s="71"/>
      <c r="N312" s="71"/>
      <c r="O312" s="71"/>
      <c r="S312" s="6"/>
      <c r="T312" s="6"/>
      <c r="U312" s="71"/>
      <c r="V312" s="71"/>
      <c r="W312" s="71"/>
      <c r="Y312" s="6"/>
      <c r="Z312" s="6"/>
      <c r="AA312" s="50"/>
      <c r="AB312" s="57"/>
    </row>
    <row r="313" spans="1:28" s="56" customFormat="1" ht="24.95" customHeight="1" x14ac:dyDescent="0.25">
      <c r="A313" s="6"/>
      <c r="B313" s="6"/>
      <c r="C313" s="6"/>
      <c r="D313" s="6"/>
      <c r="E313" s="6"/>
      <c r="F313" s="6"/>
      <c r="G313" s="6"/>
      <c r="H313" s="71"/>
      <c r="I313" s="6"/>
      <c r="J313" s="6"/>
      <c r="K313" s="6"/>
      <c r="L313" s="6"/>
      <c r="M313" s="71"/>
      <c r="N313" s="71"/>
      <c r="O313" s="71"/>
      <c r="S313" s="6"/>
      <c r="T313" s="6"/>
      <c r="U313" s="71"/>
      <c r="V313" s="71"/>
      <c r="W313" s="71"/>
      <c r="Y313" s="6"/>
      <c r="Z313" s="6"/>
      <c r="AA313" s="50"/>
      <c r="AB313" s="57"/>
    </row>
    <row r="314" spans="1:28" s="56" customFormat="1" ht="24.95" customHeight="1" x14ac:dyDescent="0.25">
      <c r="A314" s="6"/>
      <c r="B314" s="6"/>
      <c r="C314" s="6"/>
      <c r="D314" s="6"/>
      <c r="E314" s="6"/>
      <c r="F314" s="6"/>
      <c r="G314" s="6"/>
      <c r="H314" s="71"/>
      <c r="I314" s="6"/>
      <c r="J314" s="6"/>
      <c r="K314" s="6"/>
      <c r="L314" s="6"/>
      <c r="M314" s="71"/>
      <c r="N314" s="71"/>
      <c r="O314" s="71"/>
      <c r="S314" s="6"/>
      <c r="T314" s="6"/>
      <c r="U314" s="71"/>
      <c r="V314" s="71"/>
      <c r="W314" s="71"/>
      <c r="Y314" s="6"/>
      <c r="Z314" s="6"/>
      <c r="AA314" s="50"/>
      <c r="AB314" s="57"/>
    </row>
    <row r="315" spans="1:28" s="56" customFormat="1" ht="24.95" customHeight="1" x14ac:dyDescent="0.25">
      <c r="A315" s="6"/>
      <c r="B315" s="6"/>
      <c r="C315" s="6"/>
      <c r="D315" s="6"/>
      <c r="E315" s="6"/>
      <c r="F315" s="6"/>
      <c r="G315" s="6"/>
      <c r="H315" s="71"/>
      <c r="I315" s="6"/>
      <c r="J315" s="6"/>
      <c r="K315" s="6"/>
      <c r="L315" s="6"/>
      <c r="M315" s="71"/>
      <c r="N315" s="71"/>
      <c r="O315" s="71"/>
      <c r="S315" s="6"/>
      <c r="T315" s="6"/>
      <c r="U315" s="71"/>
      <c r="V315" s="71"/>
      <c r="W315" s="71"/>
      <c r="Y315" s="6"/>
      <c r="Z315" s="6"/>
      <c r="AA315" s="50"/>
      <c r="AB315" s="57"/>
    </row>
    <row r="316" spans="1:28" s="56" customFormat="1" ht="24.95" customHeight="1" x14ac:dyDescent="0.25">
      <c r="A316" s="6"/>
      <c r="B316" s="6"/>
      <c r="C316" s="6"/>
      <c r="D316" s="6"/>
      <c r="E316" s="6"/>
      <c r="F316" s="6"/>
      <c r="G316" s="6"/>
      <c r="H316" s="71"/>
      <c r="I316" s="6"/>
      <c r="J316" s="6"/>
      <c r="K316" s="6"/>
      <c r="L316" s="6"/>
      <c r="M316" s="71"/>
      <c r="N316" s="71"/>
      <c r="O316" s="71"/>
      <c r="S316" s="6"/>
      <c r="T316" s="6"/>
      <c r="U316" s="71"/>
      <c r="V316" s="71"/>
      <c r="W316" s="71"/>
      <c r="Y316" s="6"/>
      <c r="Z316" s="6"/>
      <c r="AA316" s="50"/>
      <c r="AB316" s="57"/>
    </row>
    <row r="317" spans="1:28" s="56" customFormat="1" ht="24.95" customHeight="1" x14ac:dyDescent="0.25">
      <c r="A317" s="6"/>
      <c r="B317" s="6"/>
      <c r="C317" s="6"/>
      <c r="D317" s="6"/>
      <c r="E317" s="6"/>
      <c r="F317" s="6"/>
      <c r="G317" s="6"/>
      <c r="H317" s="71"/>
      <c r="I317" s="6"/>
      <c r="J317" s="6"/>
      <c r="K317" s="6"/>
      <c r="L317" s="6"/>
      <c r="M317" s="71"/>
      <c r="N317" s="71"/>
      <c r="O317" s="71"/>
      <c r="S317" s="6"/>
      <c r="T317" s="6"/>
      <c r="U317" s="71"/>
      <c r="V317" s="71"/>
      <c r="W317" s="71"/>
      <c r="Y317" s="6"/>
      <c r="Z317" s="6"/>
      <c r="AA317" s="50"/>
      <c r="AB317" s="57"/>
    </row>
    <row r="318" spans="1:28" s="56" customFormat="1" ht="24.95" customHeight="1" x14ac:dyDescent="0.25">
      <c r="A318" s="6"/>
      <c r="B318" s="6"/>
      <c r="C318" s="6"/>
      <c r="D318" s="6"/>
      <c r="E318" s="6"/>
      <c r="F318" s="6"/>
      <c r="G318" s="6"/>
      <c r="H318" s="71"/>
      <c r="I318" s="6"/>
      <c r="J318" s="6"/>
      <c r="K318" s="6"/>
      <c r="L318" s="6"/>
      <c r="M318" s="71"/>
      <c r="N318" s="71"/>
      <c r="O318" s="71"/>
      <c r="S318" s="6"/>
      <c r="T318" s="6"/>
      <c r="U318" s="71"/>
      <c r="V318" s="71"/>
      <c r="W318" s="71"/>
      <c r="Y318" s="6"/>
      <c r="Z318" s="6"/>
      <c r="AA318" s="50"/>
      <c r="AB318" s="57"/>
    </row>
    <row r="319" spans="1:28" s="56" customFormat="1" ht="24.95" customHeight="1" x14ac:dyDescent="0.25">
      <c r="A319" s="6"/>
      <c r="B319" s="6"/>
      <c r="C319" s="6"/>
      <c r="D319" s="6"/>
      <c r="E319" s="6"/>
      <c r="F319" s="6"/>
      <c r="G319" s="6"/>
      <c r="H319" s="71"/>
      <c r="I319" s="6"/>
      <c r="J319" s="6"/>
      <c r="K319" s="6"/>
      <c r="L319" s="6"/>
      <c r="M319" s="71"/>
      <c r="N319" s="71"/>
      <c r="O319" s="71"/>
      <c r="S319" s="6"/>
      <c r="T319" s="6"/>
      <c r="U319" s="71"/>
      <c r="V319" s="71"/>
      <c r="W319" s="71"/>
      <c r="Y319" s="6"/>
      <c r="Z319" s="6"/>
      <c r="AA319" s="50"/>
      <c r="AB319" s="57"/>
    </row>
  </sheetData>
  <sortState ref="A3:AE23">
    <sortCondition ref="AA3"/>
  </sortState>
  <mergeCells count="26">
    <mergeCell ref="Y1:Y2"/>
    <mergeCell ref="Z1:Z2"/>
    <mergeCell ref="J1:J2"/>
    <mergeCell ref="A1:A2"/>
    <mergeCell ref="W1:W2"/>
    <mergeCell ref="K1:K2"/>
    <mergeCell ref="L1:L2"/>
    <mergeCell ref="S1:S2"/>
    <mergeCell ref="T1:T2"/>
    <mergeCell ref="X1:X2"/>
    <mergeCell ref="A34:AB34"/>
    <mergeCell ref="AA1:AA2"/>
    <mergeCell ref="AB1:AB2"/>
    <mergeCell ref="C1:C2"/>
    <mergeCell ref="D1:D2"/>
    <mergeCell ref="M1:M2"/>
    <mergeCell ref="N1:N2"/>
    <mergeCell ref="O1:O2"/>
    <mergeCell ref="P1:P2"/>
    <mergeCell ref="U1:U2"/>
    <mergeCell ref="V1:V2"/>
    <mergeCell ref="F1:F2"/>
    <mergeCell ref="E1:E2"/>
    <mergeCell ref="G1:G2"/>
    <mergeCell ref="H1:H2"/>
    <mergeCell ref="I1:I2"/>
  </mergeCells>
  <phoneticPr fontId="3" type="noConversion"/>
  <pageMargins left="0.7" right="0.7" top="0.75" bottom="0.75" header="0.3" footer="0.3"/>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K31"/>
  <sheetViews>
    <sheetView zoomScale="80" workbookViewId="0">
      <selection activeCell="B20" sqref="B20"/>
    </sheetView>
  </sheetViews>
  <sheetFormatPr defaultRowHeight="24.95" customHeight="1" x14ac:dyDescent="0.25"/>
  <cols>
    <col min="1" max="1" width="9.140625" style="6"/>
    <col min="2" max="2" width="53.42578125" style="6" bestFit="1" customWidth="1"/>
    <col min="3" max="3" width="12.85546875" style="6" customWidth="1"/>
    <col min="4" max="4" width="40.5703125" style="6" customWidth="1"/>
    <col min="5" max="5" width="9.5703125" style="6" customWidth="1"/>
    <col min="6" max="6" width="14.85546875" style="6" customWidth="1"/>
    <col min="7" max="7" width="16.42578125" style="6" customWidth="1"/>
    <col min="8" max="8" width="16" style="71" customWidth="1"/>
    <col min="9" max="9" width="12.85546875" style="71" customWidth="1"/>
    <col min="10" max="10" width="12.42578125" style="71" bestFit="1" customWidth="1"/>
    <col min="11" max="12" width="14.5703125" style="6" customWidth="1"/>
    <col min="13" max="13" width="14.28515625" style="71" customWidth="1"/>
    <col min="14" max="15" width="14.85546875" style="71" customWidth="1"/>
    <col min="16" max="16" width="14.85546875" style="6" customWidth="1"/>
    <col min="17" max="18" width="14.5703125" style="6" customWidth="1"/>
    <col min="19" max="19" width="14.28515625" style="71" customWidth="1"/>
    <col min="20" max="21" width="14.85546875" style="71" customWidth="1"/>
    <col min="22" max="22" width="14.85546875" style="6" customWidth="1"/>
    <col min="23" max="24" width="14.5703125" style="6" customWidth="1"/>
    <col min="25" max="25" width="10.28515625" style="94" customWidth="1"/>
    <col min="26" max="26" width="80" style="42" customWidth="1"/>
    <col min="27" max="27" width="9.140625" style="6"/>
    <col min="28" max="37" width="9.140625" style="56"/>
    <col min="38" max="16384" width="9.140625" style="6"/>
  </cols>
  <sheetData>
    <row r="1" spans="1:26" s="46" customFormat="1" ht="24.95" customHeight="1" x14ac:dyDescent="0.3">
      <c r="A1" s="414" t="s">
        <v>208</v>
      </c>
      <c r="B1" s="133" t="s">
        <v>34</v>
      </c>
      <c r="C1" s="393" t="s">
        <v>200</v>
      </c>
      <c r="D1" s="393" t="s">
        <v>32</v>
      </c>
      <c r="E1" s="393" t="s">
        <v>172</v>
      </c>
      <c r="F1" s="408" t="s">
        <v>189</v>
      </c>
      <c r="G1" s="412" t="s">
        <v>198</v>
      </c>
      <c r="H1" s="396" t="s">
        <v>191</v>
      </c>
      <c r="I1" s="396" t="s">
        <v>192</v>
      </c>
      <c r="J1" s="398" t="s">
        <v>193</v>
      </c>
      <c r="K1" s="381" t="s">
        <v>296</v>
      </c>
      <c r="L1" s="384" t="s">
        <v>295</v>
      </c>
      <c r="M1" s="406" t="s">
        <v>194</v>
      </c>
      <c r="N1" s="400" t="s">
        <v>195</v>
      </c>
      <c r="O1" s="400" t="s">
        <v>192</v>
      </c>
      <c r="P1" s="402" t="s">
        <v>193</v>
      </c>
      <c r="Q1" s="368" t="s">
        <v>296</v>
      </c>
      <c r="R1" s="386" t="s">
        <v>295</v>
      </c>
      <c r="S1" s="404" t="s">
        <v>199</v>
      </c>
      <c r="T1" s="394" t="s">
        <v>197</v>
      </c>
      <c r="U1" s="394" t="s">
        <v>192</v>
      </c>
      <c r="V1" s="415" t="s">
        <v>193</v>
      </c>
      <c r="W1" s="374" t="s">
        <v>296</v>
      </c>
      <c r="X1" s="410" t="s">
        <v>295</v>
      </c>
      <c r="Y1" s="390" t="s">
        <v>165</v>
      </c>
      <c r="Z1" s="361" t="s">
        <v>188</v>
      </c>
    </row>
    <row r="2" spans="1:26" s="50" customFormat="1" ht="24.95" customHeight="1" x14ac:dyDescent="0.25">
      <c r="A2" s="360"/>
      <c r="B2" s="301" t="s">
        <v>30</v>
      </c>
      <c r="C2" s="364"/>
      <c r="D2" s="364"/>
      <c r="E2" s="364"/>
      <c r="F2" s="409"/>
      <c r="G2" s="413"/>
      <c r="H2" s="397"/>
      <c r="I2" s="397"/>
      <c r="J2" s="399"/>
      <c r="K2" s="381"/>
      <c r="L2" s="385"/>
      <c r="M2" s="407"/>
      <c r="N2" s="401"/>
      <c r="O2" s="401"/>
      <c r="P2" s="403"/>
      <c r="Q2" s="368"/>
      <c r="R2" s="387"/>
      <c r="S2" s="405"/>
      <c r="T2" s="395"/>
      <c r="U2" s="395"/>
      <c r="V2" s="416"/>
      <c r="W2" s="374"/>
      <c r="X2" s="411"/>
      <c r="Y2" s="391"/>
      <c r="Z2" s="392"/>
    </row>
    <row r="3" spans="1:26" s="21" customFormat="1" ht="24.95" customHeight="1" x14ac:dyDescent="0.25">
      <c r="A3" s="52" t="s">
        <v>215</v>
      </c>
      <c r="B3" s="16" t="s">
        <v>40</v>
      </c>
      <c r="C3" s="16" t="s">
        <v>5</v>
      </c>
      <c r="D3" s="16" t="s">
        <v>154</v>
      </c>
      <c r="E3" s="16">
        <v>0.55000000000000004</v>
      </c>
      <c r="F3" s="134">
        <v>20227</v>
      </c>
      <c r="G3" s="137">
        <v>20227</v>
      </c>
      <c r="H3" s="77">
        <v>20227</v>
      </c>
      <c r="I3" s="77">
        <f>(H3/0.75)-H3</f>
        <v>6742.3333333333321</v>
      </c>
      <c r="J3" s="135">
        <v>6742</v>
      </c>
      <c r="K3" s="27">
        <v>0</v>
      </c>
      <c r="L3" s="177">
        <f t="shared" ref="L3:L13" si="0">SUM(K3/G3)</f>
        <v>0</v>
      </c>
      <c r="M3" s="137">
        <v>20227</v>
      </c>
      <c r="N3" s="77">
        <v>20227</v>
      </c>
      <c r="O3" s="77">
        <f>(N3/0.75)-N3</f>
        <v>6742.3333333333321</v>
      </c>
      <c r="P3" s="135">
        <v>6742</v>
      </c>
      <c r="Q3" s="27">
        <v>0</v>
      </c>
      <c r="R3" s="186">
        <f t="shared" ref="R3:R13" si="1">SUM(Q3/M3)</f>
        <v>0</v>
      </c>
      <c r="S3" s="137">
        <v>20227</v>
      </c>
      <c r="T3" s="77">
        <v>20227</v>
      </c>
      <c r="U3" s="77">
        <f>(T3/0.75)-T3</f>
        <v>6742.3333333333321</v>
      </c>
      <c r="V3" s="135">
        <v>6742</v>
      </c>
      <c r="W3" s="27">
        <v>0</v>
      </c>
      <c r="X3" s="186">
        <f t="shared" ref="X3:X13" si="2">SUM(W3/S3)</f>
        <v>0</v>
      </c>
      <c r="Y3" s="138" t="s">
        <v>298</v>
      </c>
      <c r="Z3" s="302" t="s">
        <v>303</v>
      </c>
    </row>
    <row r="4" spans="1:26" s="50" customFormat="1" ht="24.95" customHeight="1" x14ac:dyDescent="0.25">
      <c r="A4" s="52" t="s">
        <v>210</v>
      </c>
      <c r="B4" s="16" t="s">
        <v>155</v>
      </c>
      <c r="C4" s="16" t="s">
        <v>3</v>
      </c>
      <c r="D4" s="16" t="s">
        <v>344</v>
      </c>
      <c r="E4" s="16">
        <v>0.64</v>
      </c>
      <c r="F4" s="134">
        <v>26065</v>
      </c>
      <c r="G4" s="137">
        <v>26065</v>
      </c>
      <c r="H4" s="77">
        <v>26065</v>
      </c>
      <c r="I4" s="77">
        <f>(H4/0.75)-H4</f>
        <v>8688.3333333333358</v>
      </c>
      <c r="J4" s="135">
        <v>8740</v>
      </c>
      <c r="K4" s="27">
        <v>0</v>
      </c>
      <c r="L4" s="177">
        <f t="shared" si="0"/>
        <v>0</v>
      </c>
      <c r="M4" s="137">
        <v>26065</v>
      </c>
      <c r="N4" s="77">
        <v>26065</v>
      </c>
      <c r="O4" s="77">
        <f>(N4/0.75)-N4</f>
        <v>8688.3333333333358</v>
      </c>
      <c r="P4" s="135">
        <v>8740</v>
      </c>
      <c r="Q4" s="27">
        <v>0</v>
      </c>
      <c r="R4" s="186">
        <f t="shared" si="1"/>
        <v>0</v>
      </c>
      <c r="S4" s="137">
        <v>26065</v>
      </c>
      <c r="T4" s="77">
        <v>26065</v>
      </c>
      <c r="U4" s="77">
        <f>(T4/0.75)-T4</f>
        <v>8688.3333333333358</v>
      </c>
      <c r="V4" s="135">
        <v>8740</v>
      </c>
      <c r="W4" s="27">
        <v>0</v>
      </c>
      <c r="X4" s="186">
        <f t="shared" si="2"/>
        <v>0</v>
      </c>
      <c r="Y4" s="138" t="s">
        <v>342</v>
      </c>
      <c r="Z4" s="234" t="s">
        <v>345</v>
      </c>
    </row>
    <row r="5" spans="1:26" s="21" customFormat="1" ht="24.95" customHeight="1" x14ac:dyDescent="0.25">
      <c r="A5" s="52" t="s">
        <v>216</v>
      </c>
      <c r="B5" s="16" t="s">
        <v>113</v>
      </c>
      <c r="C5" s="16" t="s">
        <v>3</v>
      </c>
      <c r="D5" s="16" t="s">
        <v>156</v>
      </c>
      <c r="E5" s="16">
        <v>0.5</v>
      </c>
      <c r="F5" s="134">
        <v>32918</v>
      </c>
      <c r="G5" s="137">
        <v>32918</v>
      </c>
      <c r="H5" s="77">
        <v>32918</v>
      </c>
      <c r="I5" s="77">
        <f>(H5/0.75)-H5</f>
        <v>10972.666666666664</v>
      </c>
      <c r="J5" s="135">
        <v>10973</v>
      </c>
      <c r="K5" s="27">
        <v>0</v>
      </c>
      <c r="L5" s="177">
        <f t="shared" si="0"/>
        <v>0</v>
      </c>
      <c r="M5" s="137">
        <v>32918</v>
      </c>
      <c r="N5" s="77">
        <v>32918</v>
      </c>
      <c r="O5" s="77">
        <f>(N5/0.75)-N5</f>
        <v>10972.666666666664</v>
      </c>
      <c r="P5" s="135">
        <v>10973</v>
      </c>
      <c r="Q5" s="27">
        <v>0</v>
      </c>
      <c r="R5" s="186">
        <f t="shared" si="1"/>
        <v>0</v>
      </c>
      <c r="S5" s="137">
        <v>32918</v>
      </c>
      <c r="T5" s="77">
        <v>32918</v>
      </c>
      <c r="U5" s="77">
        <f>(T5/0.75)-T5</f>
        <v>10972.666666666664</v>
      </c>
      <c r="V5" s="135">
        <v>10973</v>
      </c>
      <c r="W5" s="27">
        <v>0</v>
      </c>
      <c r="X5" s="186">
        <f t="shared" si="2"/>
        <v>0</v>
      </c>
      <c r="Y5" s="138" t="s">
        <v>314</v>
      </c>
      <c r="Z5" s="234" t="s">
        <v>330</v>
      </c>
    </row>
    <row r="6" spans="1:26" s="21" customFormat="1" ht="24.95" customHeight="1" x14ac:dyDescent="0.25">
      <c r="A6" s="52" t="s">
        <v>217</v>
      </c>
      <c r="B6" s="16" t="s">
        <v>157</v>
      </c>
      <c r="C6" s="16" t="s">
        <v>3</v>
      </c>
      <c r="D6" s="16" t="s">
        <v>39</v>
      </c>
      <c r="E6" s="16">
        <v>1.29</v>
      </c>
      <c r="F6" s="134">
        <v>71117</v>
      </c>
      <c r="G6" s="137">
        <v>71117</v>
      </c>
      <c r="H6" s="77">
        <v>71117</v>
      </c>
      <c r="I6" s="77">
        <f>(H6/0.75)-H6</f>
        <v>23705.666666666672</v>
      </c>
      <c r="J6" s="135">
        <v>23706</v>
      </c>
      <c r="K6" s="27">
        <v>0</v>
      </c>
      <c r="L6" s="177">
        <f t="shared" si="0"/>
        <v>0</v>
      </c>
      <c r="M6" s="137">
        <v>71117</v>
      </c>
      <c r="N6" s="77">
        <v>71117</v>
      </c>
      <c r="O6" s="77">
        <f>(N6/0.75)-N6</f>
        <v>23705.666666666672</v>
      </c>
      <c r="P6" s="135">
        <v>23706</v>
      </c>
      <c r="Q6" s="27">
        <v>0</v>
      </c>
      <c r="R6" s="186">
        <f t="shared" si="1"/>
        <v>0</v>
      </c>
      <c r="S6" s="137">
        <v>71117</v>
      </c>
      <c r="T6" s="77">
        <v>71117</v>
      </c>
      <c r="U6" s="77">
        <f>(T6/0.75)-T6</f>
        <v>23705.666666666672</v>
      </c>
      <c r="V6" s="135">
        <v>23706</v>
      </c>
      <c r="W6" s="27">
        <v>0</v>
      </c>
      <c r="X6" s="186">
        <f t="shared" si="2"/>
        <v>0</v>
      </c>
      <c r="Y6" s="138" t="s">
        <v>342</v>
      </c>
      <c r="Z6" s="234" t="s">
        <v>346</v>
      </c>
    </row>
    <row r="7" spans="1:26" s="21" customFormat="1" ht="24.95" customHeight="1" x14ac:dyDescent="0.25">
      <c r="A7" s="52" t="s">
        <v>218</v>
      </c>
      <c r="B7" s="16" t="s">
        <v>35</v>
      </c>
      <c r="C7" s="16" t="s">
        <v>3</v>
      </c>
      <c r="D7" s="16" t="s">
        <v>36</v>
      </c>
      <c r="E7" s="16">
        <v>0.63</v>
      </c>
      <c r="F7" s="134">
        <v>28053</v>
      </c>
      <c r="G7" s="137">
        <v>28053</v>
      </c>
      <c r="H7" s="77">
        <v>28053</v>
      </c>
      <c r="I7" s="77">
        <f>(H7/0.75)-H7</f>
        <v>9351</v>
      </c>
      <c r="J7" s="135">
        <v>9351</v>
      </c>
      <c r="K7" s="27">
        <v>0</v>
      </c>
      <c r="L7" s="177">
        <f t="shared" si="0"/>
        <v>0</v>
      </c>
      <c r="M7" s="137">
        <v>28053</v>
      </c>
      <c r="N7" s="77">
        <v>28053</v>
      </c>
      <c r="O7" s="77">
        <f>(N7/0.75)-N7</f>
        <v>9351</v>
      </c>
      <c r="P7" s="135">
        <v>9351</v>
      </c>
      <c r="Q7" s="27">
        <v>0</v>
      </c>
      <c r="R7" s="186">
        <f t="shared" si="1"/>
        <v>0</v>
      </c>
      <c r="S7" s="137">
        <v>28053</v>
      </c>
      <c r="T7" s="77">
        <v>28053</v>
      </c>
      <c r="U7" s="77">
        <f>(T7/0.75)-T7</f>
        <v>9351</v>
      </c>
      <c r="V7" s="135">
        <v>9351</v>
      </c>
      <c r="W7" s="27">
        <v>0</v>
      </c>
      <c r="X7" s="186">
        <f t="shared" si="2"/>
        <v>0</v>
      </c>
      <c r="Y7" s="138" t="s">
        <v>246</v>
      </c>
      <c r="Z7" s="234" t="s">
        <v>363</v>
      </c>
    </row>
    <row r="8" spans="1:26" s="50" customFormat="1" ht="24.95" customHeight="1" x14ac:dyDescent="0.25">
      <c r="A8" s="15" t="s">
        <v>209</v>
      </c>
      <c r="B8" s="14" t="s">
        <v>37</v>
      </c>
      <c r="C8" s="14" t="s">
        <v>24</v>
      </c>
      <c r="D8" s="16" t="s">
        <v>118</v>
      </c>
      <c r="E8" s="16">
        <v>0.88</v>
      </c>
      <c r="F8" s="134">
        <v>31020</v>
      </c>
      <c r="G8" s="137">
        <v>31020</v>
      </c>
      <c r="H8" s="77">
        <v>31020</v>
      </c>
      <c r="I8" s="77">
        <f t="shared" ref="I8:I17" si="3">(H8/0.75)-H8</f>
        <v>10340</v>
      </c>
      <c r="J8" s="135">
        <v>22147</v>
      </c>
      <c r="K8" s="27">
        <v>0</v>
      </c>
      <c r="L8" s="177">
        <f t="shared" si="0"/>
        <v>0</v>
      </c>
      <c r="M8" s="137">
        <v>31020</v>
      </c>
      <c r="N8" s="77">
        <v>31020</v>
      </c>
      <c r="O8" s="77">
        <f t="shared" ref="O8" si="4">(N8/0.75)-N8</f>
        <v>10340</v>
      </c>
      <c r="P8" s="135">
        <v>22147</v>
      </c>
      <c r="Q8" s="27">
        <v>0</v>
      </c>
      <c r="R8" s="186">
        <f t="shared" si="1"/>
        <v>0</v>
      </c>
      <c r="S8" s="137">
        <v>31020</v>
      </c>
      <c r="T8" s="77">
        <v>31020</v>
      </c>
      <c r="U8" s="77">
        <f t="shared" ref="U8" si="5">(T8/0.75)-T8</f>
        <v>10340</v>
      </c>
      <c r="V8" s="135">
        <v>22147</v>
      </c>
      <c r="W8" s="27">
        <v>0</v>
      </c>
      <c r="X8" s="186">
        <f t="shared" si="2"/>
        <v>0</v>
      </c>
      <c r="Y8" s="138" t="s">
        <v>342</v>
      </c>
      <c r="Z8" s="234" t="s">
        <v>352</v>
      </c>
    </row>
    <row r="9" spans="1:26" s="21" customFormat="1" ht="24.95" customHeight="1" x14ac:dyDescent="0.25">
      <c r="A9" s="15" t="s">
        <v>224</v>
      </c>
      <c r="B9" s="14" t="s">
        <v>38</v>
      </c>
      <c r="C9" s="14" t="s">
        <v>5</v>
      </c>
      <c r="D9" s="14" t="s">
        <v>123</v>
      </c>
      <c r="E9" s="16">
        <v>1</v>
      </c>
      <c r="F9" s="134">
        <v>56650</v>
      </c>
      <c r="G9" s="137">
        <v>56650</v>
      </c>
      <c r="H9" s="77">
        <v>56650</v>
      </c>
      <c r="I9" s="77">
        <f>(H9/0.75)-H9</f>
        <v>18883.333333333328</v>
      </c>
      <c r="J9" s="135">
        <v>18883</v>
      </c>
      <c r="K9" s="27">
        <v>0</v>
      </c>
      <c r="L9" s="177">
        <f t="shared" si="0"/>
        <v>0</v>
      </c>
      <c r="M9" s="137">
        <v>56650</v>
      </c>
      <c r="N9" s="77">
        <v>56650</v>
      </c>
      <c r="O9" s="77">
        <f>(N9/0.75)-N9</f>
        <v>18883.333333333328</v>
      </c>
      <c r="P9" s="135">
        <v>18883</v>
      </c>
      <c r="Q9" s="27">
        <v>0</v>
      </c>
      <c r="R9" s="186">
        <f t="shared" si="1"/>
        <v>0</v>
      </c>
      <c r="S9" s="137">
        <v>56650</v>
      </c>
      <c r="T9" s="77">
        <v>56650</v>
      </c>
      <c r="U9" s="77">
        <f>(T9/0.75)-T9</f>
        <v>18883.333333333328</v>
      </c>
      <c r="V9" s="135">
        <v>18883</v>
      </c>
      <c r="W9" s="27">
        <v>0</v>
      </c>
      <c r="X9" s="186">
        <f t="shared" si="2"/>
        <v>0</v>
      </c>
      <c r="Y9" s="138" t="s">
        <v>298</v>
      </c>
      <c r="Z9" s="302" t="s">
        <v>309</v>
      </c>
    </row>
    <row r="10" spans="1:26" s="21" customFormat="1" ht="24.95" customHeight="1" x14ac:dyDescent="0.25">
      <c r="A10" s="15" t="s">
        <v>219</v>
      </c>
      <c r="B10" s="14" t="s">
        <v>40</v>
      </c>
      <c r="C10" s="14" t="s">
        <v>24</v>
      </c>
      <c r="D10" s="14" t="s">
        <v>138</v>
      </c>
      <c r="E10" s="16">
        <v>0.5</v>
      </c>
      <c r="F10" s="134">
        <v>23981</v>
      </c>
      <c r="G10" s="137">
        <v>23981</v>
      </c>
      <c r="H10" s="77">
        <v>23981</v>
      </c>
      <c r="I10" s="77">
        <f>(H10/0.75)-H10</f>
        <v>7993.6666666666679</v>
      </c>
      <c r="J10" s="135">
        <v>8356</v>
      </c>
      <c r="K10" s="27">
        <v>0</v>
      </c>
      <c r="L10" s="177">
        <f t="shared" si="0"/>
        <v>0</v>
      </c>
      <c r="M10" s="137">
        <v>23981</v>
      </c>
      <c r="N10" s="77">
        <v>23981</v>
      </c>
      <c r="O10" s="77">
        <f>(N10/0.75)-N10</f>
        <v>7993.6666666666679</v>
      </c>
      <c r="P10" s="135">
        <v>8356</v>
      </c>
      <c r="Q10" s="27">
        <v>0</v>
      </c>
      <c r="R10" s="186">
        <f t="shared" si="1"/>
        <v>0</v>
      </c>
      <c r="S10" s="137">
        <v>23981</v>
      </c>
      <c r="T10" s="77">
        <v>23981</v>
      </c>
      <c r="U10" s="77">
        <f>(T10/0.75)-T10</f>
        <v>7993.6666666666679</v>
      </c>
      <c r="V10" s="135">
        <v>8356</v>
      </c>
      <c r="W10" s="27">
        <v>0</v>
      </c>
      <c r="X10" s="186">
        <f t="shared" si="2"/>
        <v>0</v>
      </c>
      <c r="Y10" s="138" t="s">
        <v>298</v>
      </c>
      <c r="Z10" s="302" t="s">
        <v>304</v>
      </c>
    </row>
    <row r="11" spans="1:26" s="21" customFormat="1" ht="24.95" customHeight="1" x14ac:dyDescent="0.25">
      <c r="A11" s="15" t="s">
        <v>220</v>
      </c>
      <c r="B11" s="245" t="s">
        <v>41</v>
      </c>
      <c r="C11" s="14" t="s">
        <v>5</v>
      </c>
      <c r="D11" s="14" t="s">
        <v>128</v>
      </c>
      <c r="E11" s="16">
        <v>1.29</v>
      </c>
      <c r="F11" s="134">
        <v>70803</v>
      </c>
      <c r="G11" s="137">
        <v>70803</v>
      </c>
      <c r="H11" s="77">
        <v>70803</v>
      </c>
      <c r="I11" s="77">
        <f>(H11/0.75)-H11</f>
        <v>23601</v>
      </c>
      <c r="J11" s="135">
        <v>23601</v>
      </c>
      <c r="K11" s="27">
        <v>0</v>
      </c>
      <c r="L11" s="177">
        <f t="shared" si="0"/>
        <v>0</v>
      </c>
      <c r="M11" s="137">
        <v>70803</v>
      </c>
      <c r="N11" s="77">
        <v>70803</v>
      </c>
      <c r="O11" s="77">
        <f>(N11/0.75)-N11</f>
        <v>23601</v>
      </c>
      <c r="P11" s="135">
        <v>23601</v>
      </c>
      <c r="Q11" s="27">
        <v>0</v>
      </c>
      <c r="R11" s="186">
        <f t="shared" si="1"/>
        <v>0</v>
      </c>
      <c r="S11" s="137">
        <v>70803</v>
      </c>
      <c r="T11" s="77">
        <v>70803</v>
      </c>
      <c r="U11" s="77">
        <f>(T11/0.75)-T11</f>
        <v>23601</v>
      </c>
      <c r="V11" s="135">
        <v>23601</v>
      </c>
      <c r="W11" s="27">
        <v>0</v>
      </c>
      <c r="X11" s="186">
        <f t="shared" si="2"/>
        <v>0</v>
      </c>
      <c r="Y11" s="138" t="s">
        <v>246</v>
      </c>
      <c r="Z11" s="234" t="s">
        <v>302</v>
      </c>
    </row>
    <row r="12" spans="1:26" ht="24.95" customHeight="1" x14ac:dyDescent="0.25">
      <c r="A12" s="15" t="s">
        <v>214</v>
      </c>
      <c r="B12" s="14" t="s">
        <v>57</v>
      </c>
      <c r="C12" s="14" t="s">
        <v>24</v>
      </c>
      <c r="D12" s="79" t="s">
        <v>140</v>
      </c>
      <c r="E12" s="16">
        <v>0.75</v>
      </c>
      <c r="F12" s="135">
        <v>22520</v>
      </c>
      <c r="G12" s="137">
        <v>22520</v>
      </c>
      <c r="H12" s="77">
        <v>22520</v>
      </c>
      <c r="I12" s="77">
        <f>(H12/0.75)-H12</f>
        <v>7506.6666666666679</v>
      </c>
      <c r="J12" s="179">
        <v>7507</v>
      </c>
      <c r="K12" s="27">
        <v>0</v>
      </c>
      <c r="L12" s="177">
        <f t="shared" si="0"/>
        <v>0</v>
      </c>
      <c r="M12" s="137">
        <v>22520</v>
      </c>
      <c r="N12" s="77">
        <v>22520</v>
      </c>
      <c r="O12" s="77">
        <f>(N12/0.75)-N12</f>
        <v>7506.6666666666679</v>
      </c>
      <c r="P12" s="179">
        <v>7507</v>
      </c>
      <c r="Q12" s="27">
        <v>0</v>
      </c>
      <c r="R12" s="186">
        <f t="shared" si="1"/>
        <v>0</v>
      </c>
      <c r="S12" s="137">
        <v>22520</v>
      </c>
      <c r="T12" s="77">
        <v>22520</v>
      </c>
      <c r="U12" s="77">
        <f>(T12/0.75)-T12</f>
        <v>7506.6666666666679</v>
      </c>
      <c r="V12" s="179">
        <v>7507</v>
      </c>
      <c r="W12" s="27">
        <v>0</v>
      </c>
      <c r="X12" s="186">
        <f t="shared" si="2"/>
        <v>0</v>
      </c>
      <c r="Y12" s="139" t="s">
        <v>314</v>
      </c>
      <c r="Z12" s="234" t="s">
        <v>328</v>
      </c>
    </row>
    <row r="13" spans="1:26" s="21" customFormat="1" ht="24.95" customHeight="1" x14ac:dyDescent="0.25">
      <c r="A13" s="15" t="s">
        <v>223</v>
      </c>
      <c r="B13" s="14" t="s">
        <v>42</v>
      </c>
      <c r="C13" s="14" t="s">
        <v>8</v>
      </c>
      <c r="D13" s="16" t="s">
        <v>43</v>
      </c>
      <c r="E13" s="16">
        <v>0.72</v>
      </c>
      <c r="F13" s="134">
        <v>27350</v>
      </c>
      <c r="G13" s="137">
        <v>27350</v>
      </c>
      <c r="H13" s="77">
        <v>27350</v>
      </c>
      <c r="I13" s="77">
        <f>(H13/0.75)-H13</f>
        <v>9116.6666666666642</v>
      </c>
      <c r="J13" s="135">
        <v>9117</v>
      </c>
      <c r="K13" s="27">
        <v>0</v>
      </c>
      <c r="L13" s="177">
        <f t="shared" si="0"/>
        <v>0</v>
      </c>
      <c r="M13" s="137">
        <v>27350</v>
      </c>
      <c r="N13" s="77">
        <v>27350</v>
      </c>
      <c r="O13" s="77">
        <f>(N13/0.75)-N13</f>
        <v>9116.6666666666642</v>
      </c>
      <c r="P13" s="135">
        <v>9117</v>
      </c>
      <c r="Q13" s="27">
        <v>0</v>
      </c>
      <c r="R13" s="186">
        <f t="shared" si="1"/>
        <v>0</v>
      </c>
      <c r="S13" s="137">
        <v>27350</v>
      </c>
      <c r="T13" s="77">
        <v>27350</v>
      </c>
      <c r="U13" s="77">
        <f>(T13/0.75)-T13</f>
        <v>9116.6666666666642</v>
      </c>
      <c r="V13" s="135">
        <v>9117</v>
      </c>
      <c r="W13" s="27">
        <v>0</v>
      </c>
      <c r="X13" s="186">
        <f t="shared" si="2"/>
        <v>0</v>
      </c>
      <c r="Y13" s="138" t="s">
        <v>342</v>
      </c>
      <c r="Z13" s="234" t="s">
        <v>354</v>
      </c>
    </row>
    <row r="14" spans="1:26" s="50" customFormat="1" ht="24.95" customHeight="1" x14ac:dyDescent="0.25">
      <c r="A14" s="15" t="s">
        <v>211</v>
      </c>
      <c r="B14" s="14" t="s">
        <v>44</v>
      </c>
      <c r="C14" s="14" t="s">
        <v>5</v>
      </c>
      <c r="D14" s="14" t="s">
        <v>45</v>
      </c>
      <c r="E14" s="16">
        <v>1.5</v>
      </c>
      <c r="F14" s="134">
        <v>64801</v>
      </c>
      <c r="G14" s="137">
        <v>64801</v>
      </c>
      <c r="H14" s="77">
        <v>64801</v>
      </c>
      <c r="I14" s="77">
        <f t="shared" si="3"/>
        <v>21600.333333333328</v>
      </c>
      <c r="J14" s="135">
        <v>21600</v>
      </c>
      <c r="K14" s="27">
        <v>0</v>
      </c>
      <c r="L14" s="177">
        <f t="shared" ref="L14:L17" si="6">SUM(K14/G14)</f>
        <v>0</v>
      </c>
      <c r="M14" s="137">
        <v>64801</v>
      </c>
      <c r="N14" s="77">
        <v>64801</v>
      </c>
      <c r="O14" s="77">
        <f t="shared" ref="O14:O17" si="7">(N14/0.75)-N14</f>
        <v>21600.333333333328</v>
      </c>
      <c r="P14" s="135">
        <v>21600</v>
      </c>
      <c r="Q14" s="27">
        <v>0</v>
      </c>
      <c r="R14" s="186">
        <f t="shared" ref="R14:R17" si="8">SUM(Q14/M14)</f>
        <v>0</v>
      </c>
      <c r="S14" s="137">
        <v>64801</v>
      </c>
      <c r="T14" s="77">
        <v>64801</v>
      </c>
      <c r="U14" s="77">
        <f t="shared" ref="U14:U17" si="9">(T14/0.75)-T14</f>
        <v>21600.333333333328</v>
      </c>
      <c r="V14" s="135">
        <v>21600</v>
      </c>
      <c r="W14" s="27">
        <v>0</v>
      </c>
      <c r="X14" s="186">
        <f t="shared" ref="X14:X17" si="10">SUM(W14/S14)</f>
        <v>0</v>
      </c>
      <c r="Y14" s="138" t="s">
        <v>298</v>
      </c>
      <c r="Z14" s="302" t="s">
        <v>302</v>
      </c>
    </row>
    <row r="15" spans="1:26" s="50" customFormat="1" ht="44.25" customHeight="1" x14ac:dyDescent="0.25">
      <c r="A15" s="15" t="s">
        <v>212</v>
      </c>
      <c r="B15" s="14" t="s">
        <v>46</v>
      </c>
      <c r="C15" s="14" t="s">
        <v>8</v>
      </c>
      <c r="D15" s="14" t="s">
        <v>127</v>
      </c>
      <c r="E15" s="16">
        <v>1.25</v>
      </c>
      <c r="F15" s="134">
        <v>58405</v>
      </c>
      <c r="G15" s="137">
        <v>58405</v>
      </c>
      <c r="H15" s="77">
        <v>58405</v>
      </c>
      <c r="I15" s="77">
        <f t="shared" si="3"/>
        <v>19468.333333333328</v>
      </c>
      <c r="J15" s="135">
        <v>19469</v>
      </c>
      <c r="K15" s="27">
        <v>0</v>
      </c>
      <c r="L15" s="177">
        <f t="shared" si="6"/>
        <v>0</v>
      </c>
      <c r="M15" s="137">
        <v>58405</v>
      </c>
      <c r="N15" s="77">
        <v>58405</v>
      </c>
      <c r="O15" s="77">
        <f t="shared" si="7"/>
        <v>19468.333333333328</v>
      </c>
      <c r="P15" s="135">
        <v>19469</v>
      </c>
      <c r="Q15" s="27">
        <v>0</v>
      </c>
      <c r="R15" s="186">
        <f t="shared" si="8"/>
        <v>0</v>
      </c>
      <c r="S15" s="137">
        <v>58405</v>
      </c>
      <c r="T15" s="77">
        <v>58405</v>
      </c>
      <c r="U15" s="77">
        <f t="shared" si="9"/>
        <v>19468.333333333328</v>
      </c>
      <c r="V15" s="135">
        <v>19469</v>
      </c>
      <c r="W15" s="27">
        <v>0</v>
      </c>
      <c r="X15" s="186">
        <f t="shared" si="10"/>
        <v>0</v>
      </c>
      <c r="Y15" s="138" t="s">
        <v>298</v>
      </c>
      <c r="Z15" s="302" t="s">
        <v>301</v>
      </c>
    </row>
    <row r="16" spans="1:26" s="21" customFormat="1" ht="24.95" customHeight="1" x14ac:dyDescent="0.25">
      <c r="A16" s="15" t="s">
        <v>221</v>
      </c>
      <c r="B16" s="14" t="s">
        <v>47</v>
      </c>
      <c r="C16" s="14" t="s">
        <v>48</v>
      </c>
      <c r="D16" s="14" t="s">
        <v>123</v>
      </c>
      <c r="E16" s="16">
        <v>0.95</v>
      </c>
      <c r="F16" s="134">
        <v>36638</v>
      </c>
      <c r="G16" s="137">
        <v>36638</v>
      </c>
      <c r="H16" s="77">
        <v>36638</v>
      </c>
      <c r="I16" s="77">
        <f>(H16/0.75)-H16</f>
        <v>12212.666666666664</v>
      </c>
      <c r="J16" s="135">
        <v>12213</v>
      </c>
      <c r="K16" s="27">
        <v>0</v>
      </c>
      <c r="L16" s="177">
        <f>SUM(K16/G16)</f>
        <v>0</v>
      </c>
      <c r="M16" s="137">
        <v>36638</v>
      </c>
      <c r="N16" s="77">
        <v>36638</v>
      </c>
      <c r="O16" s="77">
        <f>(N16/0.75)-N16</f>
        <v>12212.666666666664</v>
      </c>
      <c r="P16" s="135">
        <v>12213</v>
      </c>
      <c r="Q16" s="27">
        <v>0</v>
      </c>
      <c r="R16" s="186">
        <f>SUM(Q16/M16)</f>
        <v>0</v>
      </c>
      <c r="S16" s="137">
        <v>36638</v>
      </c>
      <c r="T16" s="77">
        <v>36638</v>
      </c>
      <c r="U16" s="77">
        <f>(T16/0.75)-T16</f>
        <v>12212.666666666664</v>
      </c>
      <c r="V16" s="135">
        <v>12213</v>
      </c>
      <c r="W16" s="27">
        <v>0</v>
      </c>
      <c r="X16" s="186">
        <f>SUM(W16/S16)</f>
        <v>0</v>
      </c>
      <c r="Y16" s="138" t="s">
        <v>314</v>
      </c>
      <c r="Z16" s="234" t="s">
        <v>325</v>
      </c>
    </row>
    <row r="17" spans="1:27" s="50" customFormat="1" ht="24.95" customHeight="1" x14ac:dyDescent="0.25">
      <c r="A17" s="15" t="s">
        <v>213</v>
      </c>
      <c r="B17" s="14" t="s">
        <v>49</v>
      </c>
      <c r="C17" s="14" t="s">
        <v>24</v>
      </c>
      <c r="D17" s="14" t="s">
        <v>124</v>
      </c>
      <c r="E17" s="16">
        <v>1.1000000000000001</v>
      </c>
      <c r="F17" s="134">
        <v>38336</v>
      </c>
      <c r="G17" s="137">
        <v>38336</v>
      </c>
      <c r="H17" s="77">
        <v>38336</v>
      </c>
      <c r="I17" s="77">
        <f t="shared" si="3"/>
        <v>12778.666666666664</v>
      </c>
      <c r="J17" s="135">
        <v>17420</v>
      </c>
      <c r="K17" s="53">
        <v>0</v>
      </c>
      <c r="L17" s="177">
        <f t="shared" si="6"/>
        <v>0</v>
      </c>
      <c r="M17" s="137">
        <v>38336</v>
      </c>
      <c r="N17" s="77">
        <v>38336</v>
      </c>
      <c r="O17" s="77">
        <f t="shared" si="7"/>
        <v>12778.666666666664</v>
      </c>
      <c r="P17" s="135">
        <v>17420</v>
      </c>
      <c r="Q17" s="53">
        <v>0</v>
      </c>
      <c r="R17" s="186">
        <f t="shared" si="8"/>
        <v>0</v>
      </c>
      <c r="S17" s="137">
        <v>38336</v>
      </c>
      <c r="T17" s="77">
        <v>38336</v>
      </c>
      <c r="U17" s="77">
        <f t="shared" si="9"/>
        <v>12778.666666666664</v>
      </c>
      <c r="V17" s="135">
        <v>17420</v>
      </c>
      <c r="W17" s="53">
        <v>0</v>
      </c>
      <c r="X17" s="186">
        <f t="shared" si="10"/>
        <v>0</v>
      </c>
      <c r="Y17" s="138" t="s">
        <v>342</v>
      </c>
      <c r="Z17" s="234" t="s">
        <v>359</v>
      </c>
    </row>
    <row r="18" spans="1:27" s="21" customFormat="1" ht="24.95" customHeight="1" x14ac:dyDescent="0.25">
      <c r="A18" s="15" t="s">
        <v>226</v>
      </c>
      <c r="B18" s="14" t="s">
        <v>60</v>
      </c>
      <c r="C18" s="14" t="s">
        <v>8</v>
      </c>
      <c r="D18" s="79" t="s">
        <v>142</v>
      </c>
      <c r="E18" s="16">
        <v>0.6</v>
      </c>
      <c r="F18" s="135">
        <v>23096</v>
      </c>
      <c r="G18" s="137">
        <v>23096</v>
      </c>
      <c r="H18" s="77">
        <v>23096</v>
      </c>
      <c r="I18" s="77">
        <f>(H18/0.75)-H18</f>
        <v>7698.6666666666679</v>
      </c>
      <c r="J18" s="179">
        <v>7697</v>
      </c>
      <c r="K18" s="27">
        <v>0</v>
      </c>
      <c r="L18" s="177">
        <f>SUM(K18/G18)</f>
        <v>0</v>
      </c>
      <c r="M18" s="137">
        <v>23096</v>
      </c>
      <c r="N18" s="77">
        <v>23096</v>
      </c>
      <c r="O18" s="77">
        <f>(N18/0.75)-N18</f>
        <v>7698.6666666666679</v>
      </c>
      <c r="P18" s="179">
        <v>7697</v>
      </c>
      <c r="Q18" s="27">
        <v>0</v>
      </c>
      <c r="R18" s="186">
        <f>SUM(Q18/M18)</f>
        <v>0</v>
      </c>
      <c r="S18" s="137">
        <v>23096</v>
      </c>
      <c r="T18" s="77">
        <v>23096</v>
      </c>
      <c r="U18" s="77">
        <f>(T18/0.75)-T18</f>
        <v>7698.6666666666679</v>
      </c>
      <c r="V18" s="179">
        <v>7697</v>
      </c>
      <c r="W18" s="27">
        <v>0</v>
      </c>
      <c r="X18" s="186">
        <f>SUM(W18/S18)</f>
        <v>0</v>
      </c>
      <c r="Y18" s="140" t="s">
        <v>298</v>
      </c>
      <c r="Z18" s="302" t="s">
        <v>305</v>
      </c>
      <c r="AA18" s="235"/>
    </row>
    <row r="19" spans="1:27" s="21" customFormat="1" ht="24.95" customHeight="1" x14ac:dyDescent="0.25">
      <c r="A19" s="15" t="s">
        <v>225</v>
      </c>
      <c r="B19" s="14" t="s">
        <v>50</v>
      </c>
      <c r="C19" s="14" t="s">
        <v>8</v>
      </c>
      <c r="D19" s="14" t="s">
        <v>119</v>
      </c>
      <c r="E19" s="16">
        <v>1</v>
      </c>
      <c r="F19" s="134">
        <v>46392</v>
      </c>
      <c r="G19" s="137">
        <v>46392</v>
      </c>
      <c r="H19" s="77">
        <v>46392</v>
      </c>
      <c r="I19" s="77">
        <f>(H19/0.75)-H19</f>
        <v>15464</v>
      </c>
      <c r="J19" s="135">
        <v>15464</v>
      </c>
      <c r="K19" s="27">
        <v>0</v>
      </c>
      <c r="L19" s="177">
        <f>SUM(K19/G19)</f>
        <v>0</v>
      </c>
      <c r="M19" s="137">
        <v>46392</v>
      </c>
      <c r="N19" s="77">
        <v>46392</v>
      </c>
      <c r="O19" s="77">
        <f>(N19/0.75)-N19</f>
        <v>15464</v>
      </c>
      <c r="P19" s="135">
        <v>15464</v>
      </c>
      <c r="Q19" s="27">
        <v>0</v>
      </c>
      <c r="R19" s="186">
        <f>SUM(Q19/M19)</f>
        <v>0</v>
      </c>
      <c r="S19" s="137">
        <v>46392</v>
      </c>
      <c r="T19" s="77">
        <v>46392</v>
      </c>
      <c r="U19" s="77">
        <f>(T19/0.75)-T19</f>
        <v>15464</v>
      </c>
      <c r="V19" s="135">
        <v>15464</v>
      </c>
      <c r="W19" s="27">
        <v>0</v>
      </c>
      <c r="X19" s="186">
        <f>SUM(W19/S19)</f>
        <v>0</v>
      </c>
      <c r="Y19" s="138" t="s">
        <v>246</v>
      </c>
      <c r="Z19" s="234" t="s">
        <v>302</v>
      </c>
      <c r="AA19" s="235"/>
    </row>
    <row r="20" spans="1:27" ht="24.95" customHeight="1" x14ac:dyDescent="0.25">
      <c r="A20" s="15" t="s">
        <v>222</v>
      </c>
      <c r="B20" s="14" t="s">
        <v>51</v>
      </c>
      <c r="C20" s="14" t="s">
        <v>8</v>
      </c>
      <c r="D20" s="14" t="s">
        <v>52</v>
      </c>
      <c r="E20" s="16">
        <v>0.75</v>
      </c>
      <c r="F20" s="134">
        <v>27366</v>
      </c>
      <c r="G20" s="137">
        <v>27366</v>
      </c>
      <c r="H20" s="77">
        <v>27366</v>
      </c>
      <c r="I20" s="77">
        <f>(H20/0.75)-H20</f>
        <v>9122</v>
      </c>
      <c r="J20" s="135">
        <v>9122</v>
      </c>
      <c r="K20" s="27">
        <v>0</v>
      </c>
      <c r="L20" s="177">
        <f>SUM(K20/G20)</f>
        <v>0</v>
      </c>
      <c r="M20" s="137">
        <v>27366</v>
      </c>
      <c r="N20" s="77">
        <v>27366</v>
      </c>
      <c r="O20" s="77">
        <f>(N20/0.75)-N20</f>
        <v>9122</v>
      </c>
      <c r="P20" s="135">
        <v>9122</v>
      </c>
      <c r="Q20" s="27">
        <v>0</v>
      </c>
      <c r="R20" s="186">
        <f>SUM(Q20/M20)</f>
        <v>0</v>
      </c>
      <c r="S20" s="137">
        <v>27366</v>
      </c>
      <c r="T20" s="77">
        <v>27366</v>
      </c>
      <c r="U20" s="77">
        <f>(T20/0.75)-T20</f>
        <v>9122</v>
      </c>
      <c r="V20" s="135">
        <v>9122</v>
      </c>
      <c r="W20" s="27">
        <v>0</v>
      </c>
      <c r="X20" s="186">
        <f>SUM(W20/S20)</f>
        <v>0</v>
      </c>
      <c r="Y20" s="138" t="s">
        <v>298</v>
      </c>
      <c r="Z20" s="302" t="s">
        <v>312</v>
      </c>
    </row>
    <row r="21" spans="1:27" ht="24.95" customHeight="1" x14ac:dyDescent="0.25">
      <c r="A21" s="15" t="s">
        <v>431</v>
      </c>
      <c r="B21" s="14" t="s">
        <v>432</v>
      </c>
      <c r="C21" s="14" t="s">
        <v>3</v>
      </c>
      <c r="D21" s="14" t="s">
        <v>435</v>
      </c>
      <c r="E21" s="16">
        <v>1</v>
      </c>
      <c r="F21" s="134">
        <v>40000</v>
      </c>
      <c r="G21" s="339"/>
      <c r="H21" s="340"/>
      <c r="I21" s="340"/>
      <c r="J21" s="341"/>
      <c r="K21" s="336"/>
      <c r="L21" s="342"/>
      <c r="M21" s="137">
        <v>40000</v>
      </c>
      <c r="N21" s="77">
        <v>40000</v>
      </c>
      <c r="O21" s="77">
        <f>(N21/0.75)-N21</f>
        <v>13333.333333333336</v>
      </c>
      <c r="P21" s="135">
        <v>29094</v>
      </c>
      <c r="Q21" s="27">
        <v>0</v>
      </c>
      <c r="R21" s="186">
        <f>SUM(Q21/M21)</f>
        <v>0</v>
      </c>
      <c r="S21" s="137">
        <v>40000</v>
      </c>
      <c r="T21" s="77">
        <v>40000</v>
      </c>
      <c r="U21" s="77">
        <f>(T21/0.75)-T21</f>
        <v>13333.333333333336</v>
      </c>
      <c r="V21" s="135">
        <v>30355</v>
      </c>
      <c r="W21" s="27">
        <v>0</v>
      </c>
      <c r="X21" s="186">
        <f>SUM(W21/S21)</f>
        <v>0</v>
      </c>
      <c r="Y21" s="138" t="s">
        <v>419</v>
      </c>
      <c r="Z21" s="302" t="s">
        <v>302</v>
      </c>
    </row>
    <row r="22" spans="1:27" s="21" customFormat="1" ht="24.95" customHeight="1" x14ac:dyDescent="0.25">
      <c r="A22" s="15" t="s">
        <v>433</v>
      </c>
      <c r="B22" s="14" t="s">
        <v>434</v>
      </c>
      <c r="C22" s="14" t="s">
        <v>3</v>
      </c>
      <c r="D22" s="14" t="s">
        <v>436</v>
      </c>
      <c r="E22" s="52">
        <v>0.5</v>
      </c>
      <c r="F22" s="135">
        <v>40000</v>
      </c>
      <c r="G22" s="339"/>
      <c r="H22" s="340"/>
      <c r="I22" s="340"/>
      <c r="J22" s="341"/>
      <c r="K22" s="336"/>
      <c r="L22" s="342"/>
      <c r="M22" s="137">
        <v>35000</v>
      </c>
      <c r="N22" s="77">
        <v>35000</v>
      </c>
      <c r="O22" s="77">
        <f>(N22/0.75)-N22</f>
        <v>11666.666666666664</v>
      </c>
      <c r="P22" s="179">
        <v>11942</v>
      </c>
      <c r="Q22" s="27">
        <v>3500</v>
      </c>
      <c r="R22" s="186">
        <f>SUM(Q22/M22)</f>
        <v>0.1</v>
      </c>
      <c r="S22" s="137">
        <v>35000</v>
      </c>
      <c r="T22" s="77">
        <v>35000</v>
      </c>
      <c r="U22" s="77">
        <f>(T22/0.75)-T22</f>
        <v>11666.666666666664</v>
      </c>
      <c r="V22" s="179">
        <v>11942</v>
      </c>
      <c r="W22" s="27">
        <v>3500</v>
      </c>
      <c r="X22" s="186">
        <f>SUM(W22/S22)</f>
        <v>0.1</v>
      </c>
      <c r="Y22" s="145" t="s">
        <v>366</v>
      </c>
      <c r="Z22" s="234" t="s">
        <v>437</v>
      </c>
    </row>
    <row r="23" spans="1:27" s="21" customFormat="1" ht="24.95" customHeight="1" x14ac:dyDescent="0.25">
      <c r="A23" s="343"/>
      <c r="B23" s="344"/>
      <c r="C23" s="344"/>
      <c r="D23" s="344"/>
      <c r="E23" s="345"/>
      <c r="F23" s="346"/>
      <c r="G23" s="349"/>
      <c r="H23" s="350"/>
      <c r="I23" s="350"/>
      <c r="J23" s="350"/>
      <c r="K23" s="351"/>
      <c r="L23" s="352"/>
      <c r="M23" s="98"/>
      <c r="N23" s="346"/>
      <c r="O23" s="347"/>
      <c r="P23" s="348"/>
      <c r="Q23" s="208"/>
      <c r="R23" s="209"/>
      <c r="S23" s="98"/>
      <c r="T23" s="346"/>
      <c r="U23" s="347"/>
      <c r="V23" s="348"/>
      <c r="W23" s="208"/>
      <c r="X23" s="209"/>
      <c r="Y23" s="80"/>
      <c r="Z23" s="334"/>
    </row>
    <row r="24" spans="1:27" s="21" customFormat="1" ht="24.95" customHeight="1" thickBot="1" x14ac:dyDescent="0.3">
      <c r="A24" s="127"/>
      <c r="B24" s="128" t="s">
        <v>180</v>
      </c>
      <c r="C24" s="129"/>
      <c r="D24" s="129"/>
      <c r="E24" s="130">
        <f>SUM(E3:E22)</f>
        <v>17.399999999999999</v>
      </c>
      <c r="F24" s="136">
        <f>SUM(F3:F22)</f>
        <v>785738</v>
      </c>
      <c r="G24" s="136">
        <f t="shared" ref="G24:J24" si="11">SUM(G3:G20)</f>
        <v>705738</v>
      </c>
      <c r="H24" s="136">
        <f t="shared" si="11"/>
        <v>705738</v>
      </c>
      <c r="I24" s="136">
        <f t="shared" si="11"/>
        <v>235245.99999999997</v>
      </c>
      <c r="J24" s="136">
        <f t="shared" si="11"/>
        <v>252108</v>
      </c>
      <c r="K24" s="55">
        <f>SUM(K4:K20)</f>
        <v>0</v>
      </c>
      <c r="L24" s="55">
        <f>SUM(L4:L20)</f>
        <v>0</v>
      </c>
      <c r="M24" s="136">
        <f>SUM(M3:M22)</f>
        <v>780738</v>
      </c>
      <c r="N24" s="136">
        <f>SUM(N3:N22)</f>
        <v>780738</v>
      </c>
      <c r="O24" s="136">
        <f>SUM(O3:O22)</f>
        <v>260245.99999999997</v>
      </c>
      <c r="P24" s="136">
        <f>SUM(P3:P22)</f>
        <v>293144</v>
      </c>
      <c r="Q24" s="55">
        <f>SUM(Q4:Q20)</f>
        <v>0</v>
      </c>
      <c r="R24" s="55">
        <f>SUM(R4:R20)</f>
        <v>0</v>
      </c>
      <c r="S24" s="136">
        <f>SUM(S3:S22)</f>
        <v>780738</v>
      </c>
      <c r="T24" s="136">
        <f>SUM(T3:T22)</f>
        <v>780738</v>
      </c>
      <c r="U24" s="136">
        <f>SUM(U3:U22)</f>
        <v>260245.99999999997</v>
      </c>
      <c r="V24" s="136">
        <f>SUM(V3:V22)</f>
        <v>294405</v>
      </c>
      <c r="W24" s="55">
        <f>SUM(W4:W20)</f>
        <v>0</v>
      </c>
      <c r="X24" s="55">
        <f>SUM(X4:X20)</f>
        <v>0</v>
      </c>
      <c r="Y24" s="80"/>
      <c r="Z24" s="61"/>
    </row>
    <row r="25" spans="1:27" s="56" customFormat="1" ht="24.95" customHeight="1" x14ac:dyDescent="0.25">
      <c r="A25" s="62"/>
      <c r="B25" s="10" t="s">
        <v>25</v>
      </c>
      <c r="C25" s="63"/>
      <c r="D25" s="63"/>
      <c r="E25" s="64"/>
      <c r="F25" s="168">
        <v>666116.36499999999</v>
      </c>
      <c r="G25" s="81"/>
      <c r="H25" s="82"/>
      <c r="I25" s="83"/>
      <c r="J25" s="83"/>
      <c r="K25" s="187"/>
      <c r="L25" s="188"/>
      <c r="M25" s="180"/>
      <c r="N25" s="84"/>
      <c r="O25" s="85"/>
      <c r="P25" s="62"/>
      <c r="Q25" s="187"/>
      <c r="R25" s="188"/>
      <c r="S25" s="83"/>
      <c r="T25" s="84"/>
      <c r="U25" s="85"/>
      <c r="V25" s="62"/>
      <c r="W25" s="187"/>
      <c r="X25" s="189"/>
      <c r="Y25" s="80"/>
      <c r="Z25" s="57"/>
    </row>
    <row r="26" spans="1:27" s="91" customFormat="1" ht="24.95" customHeight="1" x14ac:dyDescent="0.25">
      <c r="A26" s="37"/>
      <c r="B26" s="15" t="s">
        <v>26</v>
      </c>
      <c r="C26" s="37"/>
      <c r="D26" s="37"/>
      <c r="E26" s="68"/>
      <c r="F26" s="86">
        <f>F25-F24</f>
        <v>-119621.63500000001</v>
      </c>
      <c r="G26" s="86"/>
      <c r="H26" s="87"/>
      <c r="I26" s="88"/>
      <c r="J26" s="88"/>
      <c r="K26" s="184"/>
      <c r="L26" s="185"/>
      <c r="M26" s="181"/>
      <c r="N26" s="88"/>
      <c r="O26" s="87"/>
      <c r="P26" s="15"/>
      <c r="Q26" s="184"/>
      <c r="R26" s="185"/>
      <c r="S26" s="88"/>
      <c r="T26" s="88"/>
      <c r="U26" s="87"/>
      <c r="V26" s="15"/>
      <c r="W26" s="184"/>
      <c r="X26" s="183"/>
      <c r="Y26" s="89"/>
      <c r="Z26" s="90"/>
    </row>
    <row r="27" spans="1:27" ht="24.95" customHeight="1" x14ac:dyDescent="0.25">
      <c r="K27" s="178"/>
      <c r="L27" s="178"/>
      <c r="O27" s="92"/>
      <c r="P27" s="93"/>
      <c r="Q27" s="178"/>
      <c r="R27" s="178"/>
      <c r="U27" s="92"/>
      <c r="V27" s="93"/>
      <c r="W27" s="178"/>
      <c r="X27" s="178"/>
    </row>
    <row r="28" spans="1:27" ht="24.95" customHeight="1" x14ac:dyDescent="0.25">
      <c r="A28" s="95"/>
      <c r="B28" s="96"/>
      <c r="C28" s="96"/>
      <c r="D28" s="96"/>
      <c r="E28" s="96"/>
      <c r="F28" s="96"/>
      <c r="G28" s="96"/>
      <c r="H28" s="97"/>
      <c r="I28" s="97"/>
      <c r="J28" s="97"/>
      <c r="M28" s="97"/>
      <c r="N28" s="97"/>
      <c r="O28" s="98"/>
      <c r="P28" s="56"/>
      <c r="S28" s="97"/>
      <c r="T28" s="97"/>
      <c r="U28" s="98"/>
      <c r="V28" s="56"/>
    </row>
    <row r="29" spans="1:27" ht="24.95" customHeight="1" x14ac:dyDescent="0.25">
      <c r="A29" s="56"/>
      <c r="B29" s="56"/>
      <c r="C29" s="56"/>
      <c r="D29" s="56"/>
      <c r="E29" s="56"/>
      <c r="F29" s="56"/>
      <c r="G29" s="56"/>
      <c r="H29" s="73"/>
      <c r="I29" s="73"/>
      <c r="J29" s="73"/>
      <c r="M29" s="73"/>
      <c r="N29" s="73"/>
      <c r="S29" s="73"/>
      <c r="T29" s="73"/>
    </row>
    <row r="30" spans="1:27" ht="24.95" customHeight="1" x14ac:dyDescent="0.25">
      <c r="H30" s="72"/>
      <c r="I30" s="72"/>
      <c r="J30" s="72"/>
      <c r="M30" s="72"/>
      <c r="N30" s="72"/>
      <c r="O30" s="72"/>
      <c r="S30" s="72"/>
      <c r="T30" s="72"/>
      <c r="U30" s="72"/>
    </row>
    <row r="31" spans="1:27" ht="24.95" customHeight="1" x14ac:dyDescent="0.25">
      <c r="A31" s="56"/>
      <c r="B31" s="56"/>
      <c r="C31" s="56"/>
      <c r="D31" s="56"/>
      <c r="E31" s="56"/>
      <c r="F31" s="56"/>
      <c r="G31" s="56"/>
      <c r="H31" s="99"/>
      <c r="I31" s="99"/>
      <c r="J31" s="99"/>
      <c r="M31" s="99"/>
      <c r="N31" s="99"/>
      <c r="O31" s="99"/>
      <c r="S31" s="99"/>
      <c r="T31" s="99"/>
      <c r="U31" s="99"/>
    </row>
  </sheetData>
  <sortState ref="A1:Z20">
    <sortCondition ref="Y3:Y22"/>
  </sortState>
  <mergeCells count="25">
    <mergeCell ref="X1:X2"/>
    <mergeCell ref="G1:G2"/>
    <mergeCell ref="A1:A2"/>
    <mergeCell ref="T1:T2"/>
    <mergeCell ref="K1:K2"/>
    <mergeCell ref="L1:L2"/>
    <mergeCell ref="Q1:Q2"/>
    <mergeCell ref="R1:R2"/>
    <mergeCell ref="V1:V2"/>
    <mergeCell ref="Y1:Y2"/>
    <mergeCell ref="Z1:Z2"/>
    <mergeCell ref="C1:C2"/>
    <mergeCell ref="D1:D2"/>
    <mergeCell ref="U1:U2"/>
    <mergeCell ref="H1:H2"/>
    <mergeCell ref="I1:I2"/>
    <mergeCell ref="J1:J2"/>
    <mergeCell ref="N1:N2"/>
    <mergeCell ref="O1:O2"/>
    <mergeCell ref="P1:P2"/>
    <mergeCell ref="S1:S2"/>
    <mergeCell ref="M1:M2"/>
    <mergeCell ref="E1:E2"/>
    <mergeCell ref="F1:F2"/>
    <mergeCell ref="W1:W2"/>
  </mergeCells>
  <phoneticPr fontId="3" type="noConversion"/>
  <pageMargins left="1.1200000000000001" right="0.75" top="1" bottom="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B24"/>
  <sheetViews>
    <sheetView topLeftCell="E1" zoomScale="75" workbookViewId="0">
      <selection activeCell="R14" sqref="R14"/>
    </sheetView>
  </sheetViews>
  <sheetFormatPr defaultRowHeight="24.95" customHeight="1" x14ac:dyDescent="0.2"/>
  <cols>
    <col min="1" max="1" width="9.140625" style="6"/>
    <col min="2" max="2" width="43.7109375" style="6" customWidth="1"/>
    <col min="3" max="3" width="12.85546875" style="6" customWidth="1"/>
    <col min="4" max="4" width="24.42578125" style="6" hidden="1" customWidth="1"/>
    <col min="5" max="5" width="8" style="6" customWidth="1"/>
    <col min="6" max="12" width="15" style="6" customWidth="1"/>
    <col min="13" max="13" width="15" style="113" customWidth="1"/>
    <col min="14" max="15" width="17.28515625" style="113" customWidth="1"/>
    <col min="16" max="16" width="15.28515625" style="6" customWidth="1"/>
    <col min="17" max="18" width="15" style="6" customWidth="1"/>
    <col min="19" max="19" width="15" style="113" customWidth="1"/>
    <col min="20" max="21" width="17.28515625" style="113" customWidth="1"/>
    <col min="22" max="22" width="15.28515625" style="6" customWidth="1"/>
    <col min="23" max="24" width="15" style="6" customWidth="1"/>
    <col min="25" max="25" width="10.28515625" style="114" customWidth="1"/>
    <col min="26" max="26" width="45.7109375" style="42" customWidth="1"/>
    <col min="27" max="16384" width="9.140625" style="6"/>
  </cols>
  <sheetData>
    <row r="1" spans="1:28" s="46" customFormat="1" ht="24.95" customHeight="1" x14ac:dyDescent="0.3">
      <c r="A1" s="45"/>
      <c r="B1" s="148" t="s">
        <v>53</v>
      </c>
      <c r="C1" s="363" t="s">
        <v>200</v>
      </c>
      <c r="D1" s="363" t="s">
        <v>54</v>
      </c>
      <c r="E1" s="363" t="s">
        <v>172</v>
      </c>
      <c r="F1" s="363" t="s">
        <v>189</v>
      </c>
      <c r="G1" s="417" t="s">
        <v>198</v>
      </c>
      <c r="H1" s="417" t="s">
        <v>191</v>
      </c>
      <c r="I1" s="417" t="s">
        <v>192</v>
      </c>
      <c r="J1" s="417" t="s">
        <v>193</v>
      </c>
      <c r="K1" s="417" t="s">
        <v>296</v>
      </c>
      <c r="L1" s="417" t="s">
        <v>295</v>
      </c>
      <c r="M1" s="424" t="s">
        <v>201</v>
      </c>
      <c r="N1" s="424" t="s">
        <v>195</v>
      </c>
      <c r="O1" s="424" t="s">
        <v>192</v>
      </c>
      <c r="P1" s="426" t="s">
        <v>193</v>
      </c>
      <c r="Q1" s="424" t="s">
        <v>296</v>
      </c>
      <c r="R1" s="424" t="s">
        <v>295</v>
      </c>
      <c r="S1" s="422" t="s">
        <v>199</v>
      </c>
      <c r="T1" s="422" t="s">
        <v>197</v>
      </c>
      <c r="U1" s="422" t="s">
        <v>192</v>
      </c>
      <c r="V1" s="422" t="s">
        <v>193</v>
      </c>
      <c r="W1" s="422" t="s">
        <v>296</v>
      </c>
      <c r="X1" s="422" t="s">
        <v>295</v>
      </c>
      <c r="Y1" s="363" t="s">
        <v>165</v>
      </c>
      <c r="Z1" s="420" t="s">
        <v>202</v>
      </c>
    </row>
    <row r="2" spans="1:28" s="50" customFormat="1" ht="24.95" customHeight="1" thickBot="1" x14ac:dyDescent="0.3">
      <c r="A2" s="8" t="s">
        <v>29</v>
      </c>
      <c r="B2" s="47" t="s">
        <v>30</v>
      </c>
      <c r="C2" s="419"/>
      <c r="D2" s="419"/>
      <c r="E2" s="419"/>
      <c r="F2" s="419"/>
      <c r="G2" s="418"/>
      <c r="H2" s="418"/>
      <c r="I2" s="418"/>
      <c r="J2" s="418"/>
      <c r="K2" s="418"/>
      <c r="L2" s="418"/>
      <c r="M2" s="425"/>
      <c r="N2" s="425"/>
      <c r="O2" s="425"/>
      <c r="P2" s="427"/>
      <c r="Q2" s="425"/>
      <c r="R2" s="425"/>
      <c r="S2" s="423"/>
      <c r="T2" s="423"/>
      <c r="U2" s="423"/>
      <c r="V2" s="423"/>
      <c r="W2" s="423"/>
      <c r="X2" s="423"/>
      <c r="Y2" s="419"/>
      <c r="Z2" s="421"/>
    </row>
    <row r="3" spans="1:28" s="50" customFormat="1" ht="24.75" customHeight="1" thickBot="1" x14ac:dyDescent="0.3">
      <c r="A3" s="51" t="s">
        <v>245</v>
      </c>
      <c r="B3" s="12" t="s">
        <v>55</v>
      </c>
      <c r="C3" s="12" t="s">
        <v>5</v>
      </c>
      <c r="D3" s="242" t="s">
        <v>364</v>
      </c>
      <c r="E3" s="166">
        <v>1.05</v>
      </c>
      <c r="F3" s="167">
        <v>137349</v>
      </c>
      <c r="G3" s="149">
        <v>137349</v>
      </c>
      <c r="H3" s="150">
        <v>137349</v>
      </c>
      <c r="I3" s="151">
        <f>SUM(H3/0.75)-H3</f>
        <v>45783</v>
      </c>
      <c r="J3" s="152">
        <v>45783</v>
      </c>
      <c r="K3" s="203">
        <v>7560</v>
      </c>
      <c r="L3" s="196">
        <f>SUM(K3/G3)</f>
        <v>5.5042264596029095E-2</v>
      </c>
      <c r="M3" s="149">
        <v>137349</v>
      </c>
      <c r="N3" s="150">
        <v>155187</v>
      </c>
      <c r="O3" s="151">
        <f>SUM(N3/0.75)-N3</f>
        <v>51729</v>
      </c>
      <c r="P3" s="190">
        <v>45783</v>
      </c>
      <c r="Q3" s="201">
        <v>7560</v>
      </c>
      <c r="R3" s="196">
        <f>SUM(Q3/M3)</f>
        <v>5.5042264596029095E-2</v>
      </c>
      <c r="S3" s="149">
        <v>137349</v>
      </c>
      <c r="T3" s="150">
        <v>155187</v>
      </c>
      <c r="U3" s="151">
        <f>SUM(T3/0.75)-T3</f>
        <v>51729</v>
      </c>
      <c r="V3" s="190">
        <v>45783</v>
      </c>
      <c r="W3" s="201">
        <v>7560</v>
      </c>
      <c r="X3" s="202">
        <f>SUM(W3/S3)</f>
        <v>5.5042264596029095E-2</v>
      </c>
      <c r="Y3" s="153" t="s">
        <v>246</v>
      </c>
      <c r="Z3" s="243" t="s">
        <v>362</v>
      </c>
    </row>
    <row r="4" spans="1:28" ht="24.95" customHeight="1" x14ac:dyDescent="0.25">
      <c r="A4" s="9"/>
      <c r="B4" s="9"/>
      <c r="C4" s="9"/>
      <c r="D4" s="9"/>
      <c r="E4" s="100"/>
      <c r="F4" s="9"/>
      <c r="G4" s="9"/>
      <c r="H4" s="9"/>
      <c r="I4" s="9"/>
      <c r="J4" s="9"/>
      <c r="K4" s="198"/>
      <c r="L4" s="9"/>
      <c r="M4" s="71"/>
      <c r="N4" s="71"/>
      <c r="O4" s="71"/>
      <c r="P4" s="9"/>
      <c r="Q4" s="198"/>
      <c r="R4" s="9"/>
      <c r="S4" s="71"/>
      <c r="T4" s="71"/>
      <c r="U4" s="71"/>
      <c r="V4" s="9"/>
      <c r="W4" s="198"/>
      <c r="X4" s="9"/>
      <c r="Y4" s="74"/>
      <c r="Z4" s="2"/>
      <c r="AA4" s="9"/>
      <c r="AB4" s="9"/>
    </row>
    <row r="5" spans="1:28" s="91" customFormat="1" ht="24.95" customHeight="1" x14ac:dyDescent="0.25">
      <c r="A5" s="15"/>
      <c r="B5" s="52" t="s">
        <v>181</v>
      </c>
      <c r="C5" s="15"/>
      <c r="D5" s="52"/>
      <c r="E5" s="52">
        <v>1</v>
      </c>
      <c r="F5" s="101">
        <f>F3</f>
        <v>137349</v>
      </c>
      <c r="G5" s="101">
        <f>G3</f>
        <v>137349</v>
      </c>
      <c r="H5" s="101">
        <f t="shared" ref="H5:O5" si="0">H3</f>
        <v>137349</v>
      </c>
      <c r="I5" s="101">
        <f t="shared" si="0"/>
        <v>45783</v>
      </c>
      <c r="J5" s="101">
        <f t="shared" si="0"/>
        <v>45783</v>
      </c>
      <c r="K5" s="199">
        <f>SUM(K3)</f>
        <v>7560</v>
      </c>
      <c r="L5" s="197">
        <f>SUM(L3)</f>
        <v>5.5042264596029095E-2</v>
      </c>
      <c r="M5" s="101">
        <f t="shared" si="0"/>
        <v>137349</v>
      </c>
      <c r="N5" s="101">
        <f t="shared" si="0"/>
        <v>155187</v>
      </c>
      <c r="O5" s="101">
        <f t="shared" si="0"/>
        <v>51729</v>
      </c>
      <c r="P5" s="102">
        <f>SUM(P3:P3)</f>
        <v>45783</v>
      </c>
      <c r="Q5" s="199">
        <f>SUM(Q3)</f>
        <v>7560</v>
      </c>
      <c r="R5" s="197">
        <f>SUM(R3)</f>
        <v>5.5042264596029095E-2</v>
      </c>
      <c r="S5" s="101">
        <f t="shared" ref="S5" si="1">S3</f>
        <v>137349</v>
      </c>
      <c r="T5" s="101">
        <f t="shared" ref="T5:U5" si="2">T3</f>
        <v>155187</v>
      </c>
      <c r="U5" s="101">
        <f t="shared" si="2"/>
        <v>51729</v>
      </c>
      <c r="V5" s="102">
        <f>SUM(V3:V3)</f>
        <v>45783</v>
      </c>
      <c r="W5" s="199">
        <f>SUM(W3)</f>
        <v>7560</v>
      </c>
      <c r="X5" s="197">
        <f>SUM(X3)</f>
        <v>5.5042264596029095E-2</v>
      </c>
      <c r="Y5" s="103"/>
      <c r="Z5" s="104"/>
    </row>
    <row r="6" spans="1:28" s="56" customFormat="1" ht="24.95" customHeight="1" x14ac:dyDescent="0.25">
      <c r="A6" s="14"/>
      <c r="B6" s="15" t="s">
        <v>25</v>
      </c>
      <c r="C6" s="15"/>
      <c r="D6" s="52"/>
      <c r="E6" s="105"/>
      <c r="F6" s="169">
        <v>148945.27499999999</v>
      </c>
      <c r="G6" s="169">
        <v>148945.27499999999</v>
      </c>
      <c r="H6" s="106"/>
      <c r="I6" s="52"/>
      <c r="J6" s="52"/>
      <c r="K6" s="200"/>
      <c r="L6" s="200"/>
      <c r="M6" s="106"/>
      <c r="N6" s="87"/>
      <c r="O6" s="87"/>
      <c r="P6" s="14"/>
      <c r="Q6" s="200"/>
      <c r="R6" s="200"/>
      <c r="S6" s="106"/>
      <c r="T6" s="87"/>
      <c r="U6" s="87"/>
      <c r="V6" s="14"/>
      <c r="W6" s="200"/>
      <c r="X6" s="200"/>
      <c r="Y6" s="50"/>
      <c r="Z6" s="61"/>
      <c r="AA6" s="21"/>
      <c r="AB6" s="21"/>
    </row>
    <row r="7" spans="1:28" ht="24.95" customHeight="1" x14ac:dyDescent="0.25">
      <c r="A7" s="14"/>
      <c r="B7" s="15" t="s">
        <v>26</v>
      </c>
      <c r="C7" s="14"/>
      <c r="D7" s="16"/>
      <c r="E7" s="107"/>
      <c r="F7" s="170">
        <f>F6-F5</f>
        <v>11596.274999999994</v>
      </c>
      <c r="G7" s="170">
        <f>G6-G5</f>
        <v>11596.274999999994</v>
      </c>
      <c r="H7" s="108"/>
      <c r="I7" s="16"/>
      <c r="J7" s="16"/>
      <c r="K7" s="96"/>
      <c r="L7" s="96"/>
      <c r="M7" s="108"/>
      <c r="N7" s="108">
        <f>-N5+N6</f>
        <v>-155187</v>
      </c>
      <c r="O7" s="108"/>
      <c r="P7" s="14"/>
      <c r="Q7" s="96"/>
      <c r="R7" s="96"/>
      <c r="S7" s="108"/>
      <c r="T7" s="108">
        <f>-T5+T6</f>
        <v>-155187</v>
      </c>
      <c r="U7" s="108"/>
      <c r="V7" s="14"/>
      <c r="W7" s="96"/>
      <c r="X7" s="96"/>
      <c r="Y7" s="74"/>
      <c r="Z7" s="2"/>
      <c r="AA7" s="9"/>
      <c r="AB7" s="9"/>
    </row>
    <row r="8" spans="1:28" s="56" customFormat="1" ht="24.95" customHeight="1" x14ac:dyDescent="0.25">
      <c r="A8" s="21"/>
      <c r="B8" s="21"/>
      <c r="C8" s="21"/>
      <c r="D8" s="21"/>
      <c r="E8" s="21"/>
      <c r="F8" s="21"/>
      <c r="G8" s="21"/>
      <c r="H8" s="21"/>
      <c r="I8" s="21"/>
      <c r="J8" s="21"/>
      <c r="K8" s="21"/>
      <c r="L8" s="21"/>
      <c r="M8" s="98"/>
      <c r="N8" s="98"/>
      <c r="O8" s="98"/>
      <c r="P8" s="21"/>
      <c r="Q8" s="21"/>
      <c r="R8" s="21"/>
      <c r="S8" s="98"/>
      <c r="T8" s="98"/>
      <c r="U8" s="98"/>
      <c r="V8" s="21"/>
      <c r="W8" s="21"/>
      <c r="X8" s="21"/>
      <c r="Y8" s="50"/>
      <c r="Z8" s="61"/>
      <c r="AA8" s="21"/>
      <c r="AB8" s="21"/>
    </row>
    <row r="9" spans="1:28" s="56" customFormat="1" ht="24.95" customHeight="1" x14ac:dyDescent="0.25">
      <c r="A9" s="21"/>
      <c r="B9" s="21"/>
      <c r="C9" s="21"/>
      <c r="D9" s="21"/>
      <c r="E9" s="21"/>
      <c r="F9" s="21"/>
      <c r="G9" s="21"/>
      <c r="H9" s="21"/>
      <c r="I9" s="21"/>
      <c r="J9" s="21"/>
      <c r="K9" s="21"/>
      <c r="L9" s="21"/>
      <c r="M9" s="98"/>
      <c r="N9" s="98"/>
      <c r="O9" s="98"/>
      <c r="P9" s="21"/>
      <c r="Q9" s="21"/>
      <c r="R9" s="21"/>
      <c r="S9" s="98"/>
      <c r="T9" s="98"/>
      <c r="U9" s="98"/>
      <c r="V9" s="21"/>
      <c r="W9" s="21"/>
      <c r="X9" s="21"/>
      <c r="Y9" s="50"/>
      <c r="Z9" s="61"/>
      <c r="AA9" s="21"/>
      <c r="AB9" s="21"/>
    </row>
    <row r="10" spans="1:28" s="56" customFormat="1" ht="24.95" customHeight="1" x14ac:dyDescent="0.25">
      <c r="A10" s="21"/>
      <c r="B10" s="21"/>
      <c r="C10" s="21"/>
      <c r="D10" s="21"/>
      <c r="E10" s="21"/>
      <c r="F10" s="21"/>
      <c r="G10" s="21"/>
      <c r="H10" s="21"/>
      <c r="I10" s="21"/>
      <c r="J10" s="21"/>
      <c r="K10" s="21"/>
      <c r="L10" s="21"/>
      <c r="M10" s="98"/>
      <c r="N10" s="98"/>
      <c r="O10" s="98"/>
      <c r="P10" s="21"/>
      <c r="Q10" s="21"/>
      <c r="R10" s="21"/>
      <c r="S10" s="98"/>
      <c r="T10" s="98"/>
      <c r="U10" s="98"/>
      <c r="V10" s="21"/>
      <c r="W10" s="21"/>
      <c r="X10" s="21"/>
      <c r="Y10" s="50"/>
      <c r="Z10" s="61"/>
      <c r="AA10" s="21"/>
      <c r="AB10" s="21"/>
    </row>
    <row r="11" spans="1:28" s="56" customFormat="1" ht="24.95" customHeight="1" x14ac:dyDescent="0.25">
      <c r="A11" s="21"/>
      <c r="B11" s="21"/>
      <c r="C11" s="21"/>
      <c r="D11" s="21"/>
      <c r="E11" s="21"/>
      <c r="F11" s="21"/>
      <c r="G11" s="21"/>
      <c r="H11" s="21"/>
      <c r="I11" s="21"/>
      <c r="J11" s="21"/>
      <c r="K11" s="21"/>
      <c r="L11" s="21"/>
      <c r="M11" s="98"/>
      <c r="N11" s="98"/>
      <c r="O11" s="98"/>
      <c r="P11" s="21"/>
      <c r="Q11" s="21"/>
      <c r="R11" s="21"/>
      <c r="S11" s="98"/>
      <c r="T11" s="98"/>
      <c r="U11" s="98"/>
      <c r="V11" s="21"/>
      <c r="W11" s="21"/>
      <c r="X11" s="21"/>
      <c r="Y11" s="50"/>
      <c r="Z11" s="61"/>
      <c r="AA11" s="21"/>
      <c r="AB11" s="21"/>
    </row>
    <row r="12" spans="1:28" s="56" customFormat="1" ht="24.95" customHeight="1" x14ac:dyDescent="0.25">
      <c r="A12" s="21"/>
      <c r="B12" s="21"/>
      <c r="C12" s="21"/>
      <c r="D12" s="21"/>
      <c r="E12" s="21"/>
      <c r="F12" s="21"/>
      <c r="G12" s="21"/>
      <c r="H12" s="21"/>
      <c r="I12" s="21"/>
      <c r="J12" s="21"/>
      <c r="K12" s="21"/>
      <c r="L12" s="21"/>
      <c r="M12" s="98"/>
      <c r="N12" s="98"/>
      <c r="O12" s="98"/>
      <c r="P12" s="21"/>
      <c r="Q12" s="21"/>
      <c r="R12" s="21"/>
      <c r="S12" s="98"/>
      <c r="T12" s="98"/>
      <c r="U12" s="98"/>
      <c r="V12" s="21"/>
      <c r="W12" s="21"/>
      <c r="X12" s="21"/>
      <c r="Y12" s="50"/>
      <c r="Z12" s="61"/>
      <c r="AA12" s="21"/>
      <c r="AB12" s="21"/>
    </row>
    <row r="13" spans="1:28" s="56" customFormat="1" ht="24.95" customHeight="1" x14ac:dyDescent="0.25">
      <c r="M13" s="98"/>
      <c r="N13" s="98"/>
      <c r="O13" s="98"/>
      <c r="S13" s="98"/>
      <c r="T13" s="98"/>
      <c r="U13" s="98"/>
      <c r="Y13" s="46"/>
      <c r="Z13" s="57"/>
    </row>
    <row r="14" spans="1:28" s="56" customFormat="1" ht="24.95" customHeight="1" x14ac:dyDescent="0.25">
      <c r="M14" s="98"/>
      <c r="N14" s="98"/>
      <c r="O14" s="98"/>
      <c r="S14" s="98"/>
      <c r="T14" s="98"/>
      <c r="U14" s="98"/>
      <c r="Y14" s="46"/>
      <c r="Z14" s="57"/>
    </row>
    <row r="15" spans="1:28" s="56" customFormat="1" ht="24.95" customHeight="1" x14ac:dyDescent="0.2">
      <c r="M15" s="109"/>
      <c r="N15" s="109"/>
      <c r="O15" s="109"/>
      <c r="S15" s="109"/>
      <c r="T15" s="109"/>
      <c r="U15" s="109"/>
      <c r="Y15" s="46"/>
      <c r="Z15" s="57"/>
    </row>
    <row r="16" spans="1:28" s="56" customFormat="1" ht="24.95" customHeight="1" x14ac:dyDescent="0.25">
      <c r="M16" s="98"/>
      <c r="N16" s="98"/>
      <c r="O16" s="98"/>
      <c r="S16" s="98"/>
      <c r="T16" s="98"/>
      <c r="U16" s="98"/>
      <c r="Y16" s="46"/>
      <c r="Z16" s="57"/>
    </row>
    <row r="17" spans="13:26" s="56" customFormat="1" ht="24.95" customHeight="1" x14ac:dyDescent="0.25">
      <c r="M17" s="98"/>
      <c r="N17" s="98"/>
      <c r="O17" s="98"/>
      <c r="S17" s="98"/>
      <c r="T17" s="98"/>
      <c r="U17" s="98"/>
      <c r="Y17" s="46"/>
      <c r="Z17" s="57"/>
    </row>
    <row r="18" spans="13:26" s="56" customFormat="1" ht="24.95" customHeight="1" x14ac:dyDescent="0.2">
      <c r="M18" s="110"/>
      <c r="N18" s="110"/>
      <c r="O18" s="110"/>
      <c r="S18" s="110"/>
      <c r="T18" s="110"/>
      <c r="U18" s="110"/>
      <c r="Y18" s="46"/>
      <c r="Z18" s="57"/>
    </row>
    <row r="19" spans="13:26" s="56" customFormat="1" ht="24.95" customHeight="1" x14ac:dyDescent="0.25">
      <c r="M19" s="111"/>
      <c r="N19" s="111"/>
      <c r="O19" s="111"/>
      <c r="S19" s="111"/>
      <c r="T19" s="111"/>
      <c r="U19" s="111"/>
      <c r="Y19" s="46"/>
      <c r="Z19" s="57"/>
    </row>
    <row r="20" spans="13:26" s="56" customFormat="1" ht="24.95" customHeight="1" x14ac:dyDescent="0.25">
      <c r="M20" s="111"/>
      <c r="N20" s="111"/>
      <c r="O20" s="111"/>
      <c r="S20" s="111"/>
      <c r="T20" s="111"/>
      <c r="U20" s="111"/>
      <c r="Y20" s="46"/>
      <c r="Z20" s="57"/>
    </row>
    <row r="21" spans="13:26" s="56" customFormat="1" ht="24.95" customHeight="1" x14ac:dyDescent="0.25">
      <c r="M21" s="112"/>
      <c r="N21" s="112"/>
      <c r="O21" s="112"/>
      <c r="S21" s="112"/>
      <c r="T21" s="112"/>
      <c r="U21" s="112"/>
      <c r="Y21" s="46"/>
      <c r="Z21" s="57"/>
    </row>
    <row r="22" spans="13:26" s="56" customFormat="1" ht="24.95" customHeight="1" x14ac:dyDescent="0.2">
      <c r="M22" s="109"/>
      <c r="N22" s="109"/>
      <c r="O22" s="109"/>
      <c r="S22" s="109"/>
      <c r="T22" s="109"/>
      <c r="U22" s="109"/>
      <c r="Y22" s="46"/>
      <c r="Z22" s="57"/>
    </row>
    <row r="23" spans="13:26" s="56" customFormat="1" ht="24.95" customHeight="1" x14ac:dyDescent="0.2">
      <c r="M23" s="109"/>
      <c r="N23" s="109"/>
      <c r="O23" s="109"/>
      <c r="S23" s="109"/>
      <c r="T23" s="109"/>
      <c r="U23" s="109"/>
      <c r="Y23" s="46"/>
      <c r="Z23" s="57"/>
    </row>
    <row r="24" spans="13:26" s="56" customFormat="1" ht="24.95" customHeight="1" x14ac:dyDescent="0.2">
      <c r="M24" s="109"/>
      <c r="N24" s="109"/>
      <c r="O24" s="109"/>
      <c r="S24" s="109"/>
      <c r="T24" s="109"/>
      <c r="U24" s="109"/>
      <c r="Y24" s="46"/>
      <c r="Z24" s="57"/>
    </row>
  </sheetData>
  <mergeCells count="24">
    <mergeCell ref="K1:K2"/>
    <mergeCell ref="L1:L2"/>
    <mergeCell ref="Q1:Q2"/>
    <mergeCell ref="R1:R2"/>
    <mergeCell ref="W1:W2"/>
    <mergeCell ref="S1:S2"/>
    <mergeCell ref="O1:O2"/>
    <mergeCell ref="P1:P2"/>
    <mergeCell ref="N1:N2"/>
    <mergeCell ref="M1:M2"/>
    <mergeCell ref="Z1:Z2"/>
    <mergeCell ref="Y1:Y2"/>
    <mergeCell ref="V1:V2"/>
    <mergeCell ref="U1:U2"/>
    <mergeCell ref="T1:T2"/>
    <mergeCell ref="X1:X2"/>
    <mergeCell ref="I1:I2"/>
    <mergeCell ref="J1:J2"/>
    <mergeCell ref="C1:C2"/>
    <mergeCell ref="D1:D2"/>
    <mergeCell ref="E1:E2"/>
    <mergeCell ref="F1:F2"/>
    <mergeCell ref="G1:G2"/>
    <mergeCell ref="H1:H2"/>
  </mergeCells>
  <phoneticPr fontId="3" type="noConversion"/>
  <pageMargins left="0.75" right="0.75" top="1" bottom="1" header="0.5" footer="0.5"/>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50"/>
  <sheetViews>
    <sheetView tabSelected="1" topLeftCell="F1" zoomScale="75" workbookViewId="0">
      <pane xSplit="20055"/>
      <selection activeCell="I13" sqref="I13"/>
      <selection pane="topRight" sqref="A1:A1048576"/>
    </sheetView>
  </sheetViews>
  <sheetFormatPr defaultRowHeight="24.95" customHeight="1" x14ac:dyDescent="0.25"/>
  <cols>
    <col min="1" max="1" width="9.140625" style="6"/>
    <col min="2" max="2" width="69.140625" style="6" bestFit="1" customWidth="1"/>
    <col min="3" max="3" width="11.7109375" style="6" customWidth="1"/>
    <col min="4" max="4" width="52.42578125" style="42" customWidth="1"/>
    <col min="5" max="5" width="11.140625" style="42" customWidth="1"/>
    <col min="6" max="6" width="21.5703125" style="44" customWidth="1"/>
    <col min="7" max="7" width="12.28515625" style="42" bestFit="1" customWidth="1"/>
    <col min="8" max="8" width="15.140625" style="44" customWidth="1"/>
    <col min="9" max="10" width="14.5703125" style="6" customWidth="1"/>
    <col min="11" max="11" width="12.28515625" style="42" bestFit="1" customWidth="1"/>
    <col min="12" max="12" width="17.5703125" style="44" customWidth="1"/>
    <col min="13" max="14" width="14.5703125" style="6" customWidth="1"/>
    <col min="15" max="15" width="12.28515625" style="42" bestFit="1" customWidth="1"/>
    <col min="16" max="16" width="17.5703125" style="44" customWidth="1"/>
    <col min="17" max="18" width="14.5703125" style="6" customWidth="1"/>
    <col min="19" max="19" width="11.42578125" style="6" bestFit="1" customWidth="1"/>
    <col min="20" max="20" width="68.5703125" style="2" customWidth="1"/>
    <col min="21" max="21" width="17.7109375" style="6" customWidth="1"/>
    <col min="22" max="16384" width="9.140625" style="6"/>
  </cols>
  <sheetData>
    <row r="1" spans="1:20" ht="24.95" customHeight="1" x14ac:dyDescent="0.3">
      <c r="A1" s="5"/>
      <c r="B1" s="154" t="s">
        <v>61</v>
      </c>
      <c r="C1" s="430" t="s">
        <v>200</v>
      </c>
      <c r="D1" s="430" t="s">
        <v>32</v>
      </c>
      <c r="E1" s="435" t="s">
        <v>172</v>
      </c>
      <c r="F1" s="437" t="s">
        <v>203</v>
      </c>
      <c r="G1" s="439" t="s">
        <v>190</v>
      </c>
      <c r="H1" s="441" t="s">
        <v>191</v>
      </c>
      <c r="I1" s="381" t="s">
        <v>296</v>
      </c>
      <c r="J1" s="384" t="s">
        <v>295</v>
      </c>
      <c r="K1" s="443" t="s">
        <v>194</v>
      </c>
      <c r="L1" s="445" t="s">
        <v>195</v>
      </c>
      <c r="M1" s="368" t="s">
        <v>296</v>
      </c>
      <c r="N1" s="386" t="s">
        <v>295</v>
      </c>
      <c r="O1" s="447" t="s">
        <v>199</v>
      </c>
      <c r="P1" s="449" t="s">
        <v>197</v>
      </c>
      <c r="Q1" s="374" t="s">
        <v>296</v>
      </c>
      <c r="R1" s="428" t="s">
        <v>295</v>
      </c>
      <c r="S1" s="432" t="s">
        <v>165</v>
      </c>
      <c r="T1" s="430" t="s">
        <v>323</v>
      </c>
    </row>
    <row r="2" spans="1:20" s="9" customFormat="1" ht="24.95" customHeight="1" thickBot="1" x14ac:dyDescent="0.3">
      <c r="A2" s="7" t="s">
        <v>29</v>
      </c>
      <c r="B2" s="7" t="s">
        <v>30</v>
      </c>
      <c r="C2" s="434"/>
      <c r="D2" s="434"/>
      <c r="E2" s="436"/>
      <c r="F2" s="438"/>
      <c r="G2" s="440"/>
      <c r="H2" s="442"/>
      <c r="I2" s="381"/>
      <c r="J2" s="385"/>
      <c r="K2" s="444"/>
      <c r="L2" s="446"/>
      <c r="M2" s="368"/>
      <c r="N2" s="387"/>
      <c r="O2" s="448"/>
      <c r="P2" s="450"/>
      <c r="Q2" s="374"/>
      <c r="R2" s="429"/>
      <c r="S2" s="433"/>
      <c r="T2" s="431"/>
    </row>
    <row r="3" spans="1:20" s="9" customFormat="1" ht="24.95" customHeight="1" x14ac:dyDescent="0.25">
      <c r="A3" s="15" t="s">
        <v>283</v>
      </c>
      <c r="B3" s="245" t="s">
        <v>177</v>
      </c>
      <c r="C3" s="16" t="s">
        <v>1</v>
      </c>
      <c r="D3" s="1" t="s">
        <v>126</v>
      </c>
      <c r="E3" s="25">
        <v>0.98</v>
      </c>
      <c r="F3" s="141">
        <v>34887</v>
      </c>
      <c r="G3" s="159">
        <v>34887</v>
      </c>
      <c r="H3" s="192">
        <v>34887</v>
      </c>
      <c r="I3" s="239">
        <v>0</v>
      </c>
      <c r="J3" s="177">
        <f t="shared" ref="J3:J17" si="0">SUM(I3/G3)</f>
        <v>0</v>
      </c>
      <c r="K3" s="141">
        <v>34887</v>
      </c>
      <c r="L3" s="26">
        <v>34887</v>
      </c>
      <c r="M3" s="192">
        <v>0</v>
      </c>
      <c r="N3" s="186">
        <f t="shared" ref="N3:N10" si="1">SUM(M3/K3)</f>
        <v>0</v>
      </c>
      <c r="O3" s="156">
        <v>34887</v>
      </c>
      <c r="P3" s="159">
        <v>34887</v>
      </c>
      <c r="Q3" s="192">
        <v>0</v>
      </c>
      <c r="R3" s="193">
        <f t="shared" ref="R3:R10" si="2">SUM(Q3/O3)</f>
        <v>0</v>
      </c>
      <c r="S3" s="145" t="s">
        <v>366</v>
      </c>
      <c r="T3" s="236" t="s">
        <v>367</v>
      </c>
    </row>
    <row r="4" spans="1:20" s="9" customFormat="1" ht="24.95" customHeight="1" x14ac:dyDescent="0.25">
      <c r="A4" s="15" t="s">
        <v>291</v>
      </c>
      <c r="B4" s="14" t="s">
        <v>176</v>
      </c>
      <c r="C4" s="16" t="s">
        <v>5</v>
      </c>
      <c r="D4" s="1" t="s">
        <v>175</v>
      </c>
      <c r="E4" s="17">
        <v>1.88</v>
      </c>
      <c r="F4" s="156">
        <v>53195</v>
      </c>
      <c r="G4" s="159">
        <v>53195</v>
      </c>
      <c r="H4" s="192">
        <v>53195</v>
      </c>
      <c r="I4" s="239">
        <v>0</v>
      </c>
      <c r="J4" s="177">
        <f t="shared" si="0"/>
        <v>0</v>
      </c>
      <c r="K4" s="307">
        <v>53195</v>
      </c>
      <c r="L4" s="26">
        <v>53195</v>
      </c>
      <c r="M4" s="239">
        <v>0</v>
      </c>
      <c r="N4" s="186">
        <f t="shared" si="1"/>
        <v>0</v>
      </c>
      <c r="O4" s="310">
        <v>53195</v>
      </c>
      <c r="P4" s="192">
        <v>53195</v>
      </c>
      <c r="Q4" s="239">
        <v>0</v>
      </c>
      <c r="R4" s="193">
        <f t="shared" si="2"/>
        <v>0</v>
      </c>
      <c r="S4" s="145" t="s">
        <v>332</v>
      </c>
      <c r="T4" s="236" t="s">
        <v>336</v>
      </c>
    </row>
    <row r="5" spans="1:20" s="9" customFormat="1" ht="24.95" customHeight="1" x14ac:dyDescent="0.25">
      <c r="A5" s="15" t="s">
        <v>284</v>
      </c>
      <c r="B5" s="14" t="s">
        <v>178</v>
      </c>
      <c r="C5" s="16" t="s">
        <v>3</v>
      </c>
      <c r="D5" s="1" t="s">
        <v>149</v>
      </c>
      <c r="E5" s="17">
        <v>0.44</v>
      </c>
      <c r="F5" s="227">
        <v>18202</v>
      </c>
      <c r="G5" s="159">
        <v>18202</v>
      </c>
      <c r="H5" s="192">
        <v>18202</v>
      </c>
      <c r="I5" s="239">
        <v>0</v>
      </c>
      <c r="J5" s="177">
        <f t="shared" si="0"/>
        <v>0</v>
      </c>
      <c r="K5" s="307">
        <v>18202</v>
      </c>
      <c r="L5" s="26">
        <v>18202</v>
      </c>
      <c r="M5" s="239">
        <v>0</v>
      </c>
      <c r="N5" s="186">
        <f t="shared" si="1"/>
        <v>0</v>
      </c>
      <c r="O5" s="310">
        <v>18202</v>
      </c>
      <c r="P5" s="192">
        <v>18202</v>
      </c>
      <c r="Q5" s="239">
        <v>0</v>
      </c>
      <c r="R5" s="193">
        <f t="shared" si="2"/>
        <v>0</v>
      </c>
      <c r="S5" s="221" t="s">
        <v>342</v>
      </c>
      <c r="T5" s="236" t="s">
        <v>343</v>
      </c>
    </row>
    <row r="6" spans="1:20" s="9" customFormat="1" ht="24.95" customHeight="1" x14ac:dyDescent="0.25">
      <c r="A6" s="15" t="s">
        <v>278</v>
      </c>
      <c r="B6" s="14" t="s">
        <v>174</v>
      </c>
      <c r="C6" s="16" t="s">
        <v>3</v>
      </c>
      <c r="D6" s="1" t="s">
        <v>152</v>
      </c>
      <c r="E6" s="17">
        <v>0.65</v>
      </c>
      <c r="F6" s="156">
        <v>30376</v>
      </c>
      <c r="G6" s="159">
        <v>30376</v>
      </c>
      <c r="H6" s="192">
        <v>30376</v>
      </c>
      <c r="I6" s="228">
        <v>0</v>
      </c>
      <c r="J6" s="177">
        <f t="shared" si="0"/>
        <v>0</v>
      </c>
      <c r="K6" s="307">
        <v>30376</v>
      </c>
      <c r="L6" s="26">
        <v>30376</v>
      </c>
      <c r="M6" s="228">
        <v>0</v>
      </c>
      <c r="N6" s="186">
        <f t="shared" si="1"/>
        <v>0</v>
      </c>
      <c r="O6" s="310">
        <v>30376</v>
      </c>
      <c r="P6" s="192">
        <v>30376</v>
      </c>
      <c r="Q6" s="228">
        <v>0</v>
      </c>
      <c r="R6" s="193">
        <f t="shared" si="2"/>
        <v>0</v>
      </c>
      <c r="S6" s="145" t="s">
        <v>246</v>
      </c>
      <c r="T6" s="244" t="s">
        <v>341</v>
      </c>
    </row>
    <row r="7" spans="1:20" s="274" customFormat="1" ht="24.95" customHeight="1" x14ac:dyDescent="0.25">
      <c r="A7" s="276" t="s">
        <v>270</v>
      </c>
      <c r="B7" s="288" t="s">
        <v>115</v>
      </c>
      <c r="C7" s="173" t="s">
        <v>5</v>
      </c>
      <c r="D7" s="277" t="s">
        <v>319</v>
      </c>
      <c r="E7" s="289">
        <v>0.49</v>
      </c>
      <c r="F7" s="290">
        <v>36904</v>
      </c>
      <c r="G7" s="280">
        <v>39904</v>
      </c>
      <c r="H7" s="281">
        <v>36904</v>
      </c>
      <c r="I7" s="291">
        <v>0</v>
      </c>
      <c r="J7" s="283">
        <f t="shared" si="0"/>
        <v>0</v>
      </c>
      <c r="K7" s="308">
        <v>39904</v>
      </c>
      <c r="L7" s="309">
        <v>36904</v>
      </c>
      <c r="M7" s="291">
        <v>0</v>
      </c>
      <c r="N7" s="312">
        <f t="shared" si="1"/>
        <v>0</v>
      </c>
      <c r="O7" s="311">
        <v>39904</v>
      </c>
      <c r="P7" s="281">
        <v>36904</v>
      </c>
      <c r="Q7" s="291">
        <v>0</v>
      </c>
      <c r="R7" s="285">
        <f t="shared" si="2"/>
        <v>0</v>
      </c>
      <c r="S7" s="286" t="s">
        <v>314</v>
      </c>
      <c r="T7" s="287" t="s">
        <v>320</v>
      </c>
    </row>
    <row r="8" spans="1:20" s="275" customFormat="1" ht="24.95" customHeight="1" x14ac:dyDescent="0.25">
      <c r="A8" s="276" t="s">
        <v>293</v>
      </c>
      <c r="B8" s="277" t="s">
        <v>171</v>
      </c>
      <c r="C8" s="173" t="s">
        <v>5</v>
      </c>
      <c r="D8" s="277" t="s">
        <v>185</v>
      </c>
      <c r="E8" s="278">
        <v>0.35</v>
      </c>
      <c r="F8" s="279">
        <v>26059</v>
      </c>
      <c r="G8" s="280">
        <v>26059</v>
      </c>
      <c r="H8" s="281">
        <v>26059</v>
      </c>
      <c r="I8" s="282">
        <v>3754</v>
      </c>
      <c r="J8" s="283">
        <f t="shared" si="0"/>
        <v>0.14405771518477301</v>
      </c>
      <c r="K8" s="308">
        <v>26059</v>
      </c>
      <c r="L8" s="309">
        <v>26059</v>
      </c>
      <c r="M8" s="284">
        <v>3754</v>
      </c>
      <c r="N8" s="312">
        <f t="shared" si="1"/>
        <v>0.14405771518477301</v>
      </c>
      <c r="O8" s="311">
        <v>26059</v>
      </c>
      <c r="P8" s="281">
        <v>26059</v>
      </c>
      <c r="Q8" s="284">
        <v>3754</v>
      </c>
      <c r="R8" s="285">
        <f t="shared" si="2"/>
        <v>0.14405771518477301</v>
      </c>
      <c r="S8" s="286" t="s">
        <v>314</v>
      </c>
      <c r="T8" s="287" t="s">
        <v>331</v>
      </c>
    </row>
    <row r="9" spans="1:20" s="9" customFormat="1" ht="24.95" customHeight="1" x14ac:dyDescent="0.25">
      <c r="A9" s="10" t="s">
        <v>285</v>
      </c>
      <c r="B9" s="11" t="s">
        <v>62</v>
      </c>
      <c r="C9" s="12" t="s">
        <v>5</v>
      </c>
      <c r="D9" s="3" t="s">
        <v>150</v>
      </c>
      <c r="E9" s="13">
        <v>0.24</v>
      </c>
      <c r="F9" s="155">
        <v>14792</v>
      </c>
      <c r="G9" s="159">
        <v>14792</v>
      </c>
      <c r="H9" s="192">
        <v>14792</v>
      </c>
      <c r="I9" s="239">
        <v>0</v>
      </c>
      <c r="J9" s="177">
        <f t="shared" si="0"/>
        <v>0</v>
      </c>
      <c r="K9" s="307">
        <v>14792</v>
      </c>
      <c r="L9" s="26">
        <v>14792</v>
      </c>
      <c r="M9" s="240">
        <v>0</v>
      </c>
      <c r="N9" s="186">
        <f t="shared" si="1"/>
        <v>0</v>
      </c>
      <c r="O9" s="310">
        <v>14792</v>
      </c>
      <c r="P9" s="192">
        <v>14792</v>
      </c>
      <c r="Q9" s="240">
        <v>0</v>
      </c>
      <c r="R9" s="193">
        <f t="shared" si="2"/>
        <v>0</v>
      </c>
      <c r="S9" s="153" t="s">
        <v>332</v>
      </c>
      <c r="T9" s="236" t="s">
        <v>333</v>
      </c>
    </row>
    <row r="10" spans="1:20" s="275" customFormat="1" ht="24.95" customHeight="1" x14ac:dyDescent="0.25">
      <c r="A10" s="292" t="s">
        <v>271</v>
      </c>
      <c r="B10" s="293" t="s">
        <v>64</v>
      </c>
      <c r="C10" s="174" t="s">
        <v>65</v>
      </c>
      <c r="D10" s="294" t="s">
        <v>129</v>
      </c>
      <c r="E10" s="295">
        <v>0.25</v>
      </c>
      <c r="F10" s="296">
        <v>20830</v>
      </c>
      <c r="G10" s="280">
        <v>20830</v>
      </c>
      <c r="H10" s="281">
        <v>20830</v>
      </c>
      <c r="I10" s="291">
        <v>1980</v>
      </c>
      <c r="J10" s="283">
        <f t="shared" si="0"/>
        <v>9.505520883341334E-2</v>
      </c>
      <c r="K10" s="308">
        <v>20830</v>
      </c>
      <c r="L10" s="309">
        <v>20830</v>
      </c>
      <c r="M10" s="291">
        <v>1980</v>
      </c>
      <c r="N10" s="312">
        <f t="shared" si="1"/>
        <v>9.505520883341334E-2</v>
      </c>
      <c r="O10" s="311">
        <v>20830</v>
      </c>
      <c r="P10" s="281">
        <v>20830</v>
      </c>
      <c r="Q10" s="291">
        <v>1980</v>
      </c>
      <c r="R10" s="285">
        <f t="shared" si="2"/>
        <v>9.505520883341334E-2</v>
      </c>
      <c r="S10" s="297" t="s">
        <v>246</v>
      </c>
      <c r="T10" s="287" t="s">
        <v>371</v>
      </c>
    </row>
    <row r="11" spans="1:20" s="9" customFormat="1" ht="24.95" customHeight="1" x14ac:dyDescent="0.25">
      <c r="A11" s="10" t="s">
        <v>259</v>
      </c>
      <c r="B11" s="11" t="s">
        <v>66</v>
      </c>
      <c r="C11" s="12" t="s">
        <v>5</v>
      </c>
      <c r="D11" s="3" t="s">
        <v>186</v>
      </c>
      <c r="E11" s="13">
        <v>0.5</v>
      </c>
      <c r="F11" s="155">
        <v>17227</v>
      </c>
      <c r="G11" s="159">
        <v>17227</v>
      </c>
      <c r="H11" s="192">
        <v>17227</v>
      </c>
      <c r="I11" s="229">
        <v>0</v>
      </c>
      <c r="J11" s="177">
        <f t="shared" si="0"/>
        <v>0</v>
      </c>
      <c r="K11" s="307">
        <v>17227</v>
      </c>
      <c r="L11" s="26">
        <v>17227</v>
      </c>
      <c r="M11" s="229">
        <v>0</v>
      </c>
      <c r="N11" s="186">
        <f t="shared" ref="N11:N38" si="3">SUM(M11/K11)</f>
        <v>0</v>
      </c>
      <c r="O11" s="310">
        <v>17227</v>
      </c>
      <c r="P11" s="192">
        <v>17227</v>
      </c>
      <c r="Q11" s="229">
        <v>0</v>
      </c>
      <c r="R11" s="193">
        <f t="shared" ref="R11:R38" si="4">SUM(Q11/O11)</f>
        <v>0</v>
      </c>
      <c r="S11" s="153" t="s">
        <v>342</v>
      </c>
      <c r="T11" s="236" t="s">
        <v>350</v>
      </c>
    </row>
    <row r="12" spans="1:20" s="9" customFormat="1" ht="24.95" customHeight="1" x14ac:dyDescent="0.25">
      <c r="A12" s="15" t="s">
        <v>286</v>
      </c>
      <c r="B12" s="14" t="s">
        <v>63</v>
      </c>
      <c r="C12" s="16" t="s">
        <v>3</v>
      </c>
      <c r="D12" s="1" t="s">
        <v>136</v>
      </c>
      <c r="E12" s="17">
        <v>1</v>
      </c>
      <c r="F12" s="156">
        <v>27045</v>
      </c>
      <c r="G12" s="159">
        <v>27045</v>
      </c>
      <c r="H12" s="192">
        <v>27045</v>
      </c>
      <c r="I12" s="239">
        <v>0</v>
      </c>
      <c r="J12" s="177">
        <f t="shared" si="0"/>
        <v>0</v>
      </c>
      <c r="K12" s="307">
        <v>27045</v>
      </c>
      <c r="L12" s="26">
        <v>27045</v>
      </c>
      <c r="M12" s="240">
        <v>0</v>
      </c>
      <c r="N12" s="186">
        <f>SUM(M12/K12)</f>
        <v>0</v>
      </c>
      <c r="O12" s="310">
        <v>27045</v>
      </c>
      <c r="P12" s="192">
        <v>27045</v>
      </c>
      <c r="Q12" s="240">
        <v>0</v>
      </c>
      <c r="R12" s="193">
        <f t="shared" ref="R12:R17" si="5">SUM(Q12/O12)</f>
        <v>0</v>
      </c>
      <c r="S12" s="145" t="s">
        <v>332</v>
      </c>
      <c r="T12" s="236" t="s">
        <v>333</v>
      </c>
    </row>
    <row r="13" spans="1:20" s="9" customFormat="1" ht="24.95" customHeight="1" x14ac:dyDescent="0.25">
      <c r="A13" s="15" t="s">
        <v>272</v>
      </c>
      <c r="B13" s="14" t="s">
        <v>67</v>
      </c>
      <c r="C13" s="16" t="s">
        <v>5</v>
      </c>
      <c r="D13" s="1" t="s">
        <v>146</v>
      </c>
      <c r="E13" s="17">
        <v>0.5</v>
      </c>
      <c r="F13" s="156">
        <v>15915</v>
      </c>
      <c r="G13" s="159">
        <v>15915</v>
      </c>
      <c r="H13" s="192">
        <v>15915</v>
      </c>
      <c r="I13" s="229">
        <v>0</v>
      </c>
      <c r="J13" s="177">
        <f t="shared" si="0"/>
        <v>0</v>
      </c>
      <c r="K13" s="307">
        <v>15915</v>
      </c>
      <c r="L13" s="26">
        <v>15915</v>
      </c>
      <c r="M13" s="229">
        <v>0</v>
      </c>
      <c r="N13" s="186">
        <f>SUM(M13/K13)</f>
        <v>0</v>
      </c>
      <c r="O13" s="310">
        <v>15915</v>
      </c>
      <c r="P13" s="192">
        <v>15915</v>
      </c>
      <c r="Q13" s="229">
        <v>0</v>
      </c>
      <c r="R13" s="193">
        <f t="shared" si="5"/>
        <v>0</v>
      </c>
      <c r="S13" s="145" t="s">
        <v>298</v>
      </c>
      <c r="T13" s="233" t="s">
        <v>313</v>
      </c>
    </row>
    <row r="14" spans="1:20" s="9" customFormat="1" ht="24.95" customHeight="1" x14ac:dyDescent="0.25">
      <c r="A14" s="15" t="s">
        <v>273</v>
      </c>
      <c r="B14" s="14" t="s">
        <v>69</v>
      </c>
      <c r="C14" s="16" t="s">
        <v>1</v>
      </c>
      <c r="D14" s="1" t="s">
        <v>148</v>
      </c>
      <c r="E14" s="17">
        <v>1</v>
      </c>
      <c r="F14" s="156">
        <v>32584</v>
      </c>
      <c r="G14" s="159">
        <v>32295</v>
      </c>
      <c r="H14" s="192">
        <v>32295</v>
      </c>
      <c r="I14" s="229">
        <v>0</v>
      </c>
      <c r="J14" s="193">
        <f t="shared" si="0"/>
        <v>0</v>
      </c>
      <c r="K14" s="156">
        <v>32584</v>
      </c>
      <c r="L14" s="26">
        <v>32295</v>
      </c>
      <c r="M14" s="192">
        <v>0</v>
      </c>
      <c r="N14" s="306">
        <v>0</v>
      </c>
      <c r="O14" s="313">
        <v>32584</v>
      </c>
      <c r="P14" s="310">
        <v>32295</v>
      </c>
      <c r="Q14" s="192">
        <v>0</v>
      </c>
      <c r="R14" s="193">
        <f t="shared" si="5"/>
        <v>0</v>
      </c>
      <c r="S14" s="145" t="s">
        <v>314</v>
      </c>
      <c r="T14" s="236" t="s">
        <v>321</v>
      </c>
    </row>
    <row r="15" spans="1:20" s="9" customFormat="1" ht="45.75" customHeight="1" x14ac:dyDescent="0.25">
      <c r="A15" s="15" t="s">
        <v>274</v>
      </c>
      <c r="B15" s="14" t="s">
        <v>70</v>
      </c>
      <c r="C15" s="16" t="s">
        <v>3</v>
      </c>
      <c r="D15" s="1" t="s">
        <v>122</v>
      </c>
      <c r="E15" s="17">
        <v>0.5</v>
      </c>
      <c r="F15" s="156">
        <v>17938</v>
      </c>
      <c r="G15" s="159">
        <v>17938</v>
      </c>
      <c r="H15" s="192">
        <v>17938</v>
      </c>
      <c r="I15" s="229">
        <v>938</v>
      </c>
      <c r="J15" s="177">
        <f t="shared" si="0"/>
        <v>5.2291225331698069E-2</v>
      </c>
      <c r="K15" s="159">
        <v>17938</v>
      </c>
      <c r="L15" s="192">
        <v>17938</v>
      </c>
      <c r="M15" s="229">
        <v>938</v>
      </c>
      <c r="N15" s="186">
        <f>SUM(M15/K15)</f>
        <v>5.2291225331698069E-2</v>
      </c>
      <c r="O15" s="310">
        <v>17938</v>
      </c>
      <c r="P15" s="192">
        <v>17938</v>
      </c>
      <c r="Q15" s="229">
        <v>938</v>
      </c>
      <c r="R15" s="193">
        <f t="shared" si="5"/>
        <v>5.2291225331698069E-2</v>
      </c>
      <c r="S15" s="145" t="s">
        <v>298</v>
      </c>
      <c r="T15" s="233" t="s">
        <v>299</v>
      </c>
    </row>
    <row r="16" spans="1:20" s="9" customFormat="1" ht="24.95" customHeight="1" x14ac:dyDescent="0.25">
      <c r="A16" s="15" t="s">
        <v>275</v>
      </c>
      <c r="B16" s="245" t="s">
        <v>71</v>
      </c>
      <c r="C16" s="16" t="s">
        <v>5</v>
      </c>
      <c r="D16" s="1" t="s">
        <v>130</v>
      </c>
      <c r="E16" s="17">
        <v>0.8</v>
      </c>
      <c r="F16" s="156">
        <v>25341</v>
      </c>
      <c r="G16" s="159">
        <v>25341</v>
      </c>
      <c r="H16" s="192">
        <v>25341</v>
      </c>
      <c r="I16" s="229">
        <v>0</v>
      </c>
      <c r="J16" s="177">
        <f t="shared" si="0"/>
        <v>0</v>
      </c>
      <c r="K16" s="159">
        <v>25341</v>
      </c>
      <c r="L16" s="192">
        <v>25341</v>
      </c>
      <c r="M16" s="229">
        <v>0</v>
      </c>
      <c r="N16" s="186">
        <f>SUM(M16/K16)</f>
        <v>0</v>
      </c>
      <c r="O16" s="310">
        <v>25341</v>
      </c>
      <c r="P16" s="192">
        <v>25341</v>
      </c>
      <c r="Q16" s="229">
        <v>0</v>
      </c>
      <c r="R16" s="193">
        <f t="shared" si="5"/>
        <v>0</v>
      </c>
      <c r="S16" s="145" t="s">
        <v>366</v>
      </c>
      <c r="T16" s="236" t="s">
        <v>368</v>
      </c>
    </row>
    <row r="17" spans="1:20" s="9" customFormat="1" ht="24.95" customHeight="1" x14ac:dyDescent="0.25">
      <c r="A17" s="15" t="s">
        <v>265</v>
      </c>
      <c r="B17" s="14" t="s">
        <v>89</v>
      </c>
      <c r="C17" s="16" t="s">
        <v>1</v>
      </c>
      <c r="D17" s="1" t="s">
        <v>133</v>
      </c>
      <c r="E17" s="17">
        <v>0.47</v>
      </c>
      <c r="F17" s="156">
        <v>30689</v>
      </c>
      <c r="G17" s="159">
        <v>30689</v>
      </c>
      <c r="H17" s="192">
        <v>30689</v>
      </c>
      <c r="I17" s="229">
        <v>0</v>
      </c>
      <c r="J17" s="177">
        <f t="shared" si="0"/>
        <v>0</v>
      </c>
      <c r="K17" s="159">
        <v>30689</v>
      </c>
      <c r="L17" s="192">
        <v>30689</v>
      </c>
      <c r="M17" s="229">
        <v>0</v>
      </c>
      <c r="N17" s="186">
        <f>SUM(M17/K17)</f>
        <v>0</v>
      </c>
      <c r="O17" s="310">
        <v>30689</v>
      </c>
      <c r="P17" s="192">
        <v>30689</v>
      </c>
      <c r="Q17" s="229">
        <v>0</v>
      </c>
      <c r="R17" s="193">
        <f t="shared" si="5"/>
        <v>0</v>
      </c>
      <c r="S17" s="145" t="s">
        <v>314</v>
      </c>
      <c r="T17" s="236" t="s">
        <v>326</v>
      </c>
    </row>
    <row r="18" spans="1:20" s="9" customFormat="1" ht="24.95" customHeight="1" x14ac:dyDescent="0.25">
      <c r="A18" s="10" t="s">
        <v>260</v>
      </c>
      <c r="B18" s="11" t="s">
        <v>158</v>
      </c>
      <c r="C18" s="12" t="s">
        <v>72</v>
      </c>
      <c r="D18" s="3" t="s">
        <v>131</v>
      </c>
      <c r="E18" s="13">
        <v>0.2</v>
      </c>
      <c r="F18" s="156">
        <v>22901</v>
      </c>
      <c r="G18" s="159">
        <v>22901</v>
      </c>
      <c r="H18" s="192">
        <v>22901</v>
      </c>
      <c r="I18" s="229">
        <v>2290</v>
      </c>
      <c r="J18" s="177">
        <f t="shared" ref="J18:J37" si="6">SUM(I18/G18)</f>
        <v>9.9995633378455087E-2</v>
      </c>
      <c r="K18" s="159">
        <v>22901</v>
      </c>
      <c r="L18" s="192">
        <v>22901</v>
      </c>
      <c r="M18" s="229">
        <v>2290</v>
      </c>
      <c r="N18" s="186">
        <f t="shared" si="3"/>
        <v>9.9995633378455087E-2</v>
      </c>
      <c r="O18" s="310">
        <v>22901</v>
      </c>
      <c r="P18" s="192">
        <v>22901</v>
      </c>
      <c r="Q18" s="229">
        <v>2290</v>
      </c>
      <c r="R18" s="193">
        <f t="shared" si="4"/>
        <v>9.9995633378455087E-2</v>
      </c>
      <c r="S18" s="145" t="s">
        <v>314</v>
      </c>
      <c r="T18" s="236" t="s">
        <v>324</v>
      </c>
    </row>
    <row r="19" spans="1:20" s="9" customFormat="1" ht="24.95" customHeight="1" x14ac:dyDescent="0.25">
      <c r="A19" s="15" t="s">
        <v>276</v>
      </c>
      <c r="B19" s="14" t="s">
        <v>73</v>
      </c>
      <c r="C19" s="16" t="s">
        <v>5</v>
      </c>
      <c r="D19" s="1" t="s">
        <v>169</v>
      </c>
      <c r="E19" s="17">
        <v>0.89</v>
      </c>
      <c r="F19" s="156">
        <v>19637</v>
      </c>
      <c r="G19" s="159">
        <v>27000</v>
      </c>
      <c r="H19" s="192">
        <v>19637</v>
      </c>
      <c r="I19" s="229">
        <v>0</v>
      </c>
      <c r="J19" s="177">
        <f>SUM(I19/G19)</f>
        <v>0</v>
      </c>
      <c r="K19" s="159">
        <v>27000</v>
      </c>
      <c r="L19" s="192">
        <v>19637</v>
      </c>
      <c r="M19" s="229">
        <v>0</v>
      </c>
      <c r="N19" s="186">
        <f>SUM(M19/K19)</f>
        <v>0</v>
      </c>
      <c r="O19" s="310">
        <v>27000</v>
      </c>
      <c r="P19" s="192">
        <v>19637</v>
      </c>
      <c r="Q19" s="229">
        <v>0</v>
      </c>
      <c r="R19" s="193">
        <f>SUM(Q19/O19)</f>
        <v>0</v>
      </c>
      <c r="S19" s="145" t="s">
        <v>246</v>
      </c>
      <c r="T19" s="236" t="s">
        <v>365</v>
      </c>
    </row>
    <row r="20" spans="1:20" s="9" customFormat="1" ht="24.95" customHeight="1" x14ac:dyDescent="0.25">
      <c r="A20" s="15" t="s">
        <v>261</v>
      </c>
      <c r="B20" s="14" t="s">
        <v>74</v>
      </c>
      <c r="C20" s="16" t="s">
        <v>5</v>
      </c>
      <c r="D20" s="1" t="s">
        <v>75</v>
      </c>
      <c r="E20" s="17">
        <v>0.5</v>
      </c>
      <c r="F20" s="156">
        <v>27800</v>
      </c>
      <c r="G20" s="159">
        <v>28482</v>
      </c>
      <c r="H20" s="192">
        <v>27800</v>
      </c>
      <c r="I20" s="229">
        <v>0</v>
      </c>
      <c r="J20" s="177">
        <f t="shared" si="6"/>
        <v>0</v>
      </c>
      <c r="K20" s="159">
        <v>28482</v>
      </c>
      <c r="L20" s="192">
        <v>27800</v>
      </c>
      <c r="M20" s="229">
        <v>0</v>
      </c>
      <c r="N20" s="186">
        <f t="shared" si="3"/>
        <v>0</v>
      </c>
      <c r="O20" s="310">
        <v>28482</v>
      </c>
      <c r="P20" s="192">
        <v>27800</v>
      </c>
      <c r="Q20" s="229">
        <v>0</v>
      </c>
      <c r="R20" s="193">
        <f t="shared" si="4"/>
        <v>0</v>
      </c>
      <c r="S20" s="145" t="s">
        <v>298</v>
      </c>
      <c r="T20" s="233" t="s">
        <v>308</v>
      </c>
    </row>
    <row r="21" spans="1:20" s="9" customFormat="1" ht="24.95" customHeight="1" x14ac:dyDescent="0.25">
      <c r="A21" s="15" t="s">
        <v>277</v>
      </c>
      <c r="B21" s="14" t="s">
        <v>183</v>
      </c>
      <c r="C21" s="16" t="s">
        <v>5</v>
      </c>
      <c r="D21" s="1" t="s">
        <v>76</v>
      </c>
      <c r="E21" s="17">
        <v>0.75</v>
      </c>
      <c r="F21" s="156">
        <v>18208</v>
      </c>
      <c r="G21" s="159">
        <v>18208</v>
      </c>
      <c r="H21" s="192">
        <v>18208</v>
      </c>
      <c r="I21" s="229">
        <v>0</v>
      </c>
      <c r="J21" s="177">
        <f>SUM(I21/G21)</f>
        <v>0</v>
      </c>
      <c r="K21" s="159">
        <v>18208</v>
      </c>
      <c r="L21" s="192">
        <v>18208</v>
      </c>
      <c r="M21" s="229">
        <v>0</v>
      </c>
      <c r="N21" s="186">
        <f>SUM(M21/K21)</f>
        <v>0</v>
      </c>
      <c r="O21" s="310">
        <v>18208</v>
      </c>
      <c r="P21" s="192">
        <v>18208</v>
      </c>
      <c r="Q21" s="229">
        <v>0</v>
      </c>
      <c r="R21" s="193">
        <f>SUM(Q21/O21)</f>
        <v>0</v>
      </c>
      <c r="S21" s="145" t="s">
        <v>314</v>
      </c>
      <c r="T21" s="236" t="s">
        <v>322</v>
      </c>
    </row>
    <row r="22" spans="1:20" s="9" customFormat="1" ht="24.95" customHeight="1" x14ac:dyDescent="0.25">
      <c r="A22" s="18" t="s">
        <v>262</v>
      </c>
      <c r="B22" s="14" t="s">
        <v>104</v>
      </c>
      <c r="C22" s="14" t="s">
        <v>8</v>
      </c>
      <c r="D22" s="1" t="s">
        <v>105</v>
      </c>
      <c r="E22" s="17">
        <v>0.22</v>
      </c>
      <c r="F22" s="156">
        <v>21894</v>
      </c>
      <c r="G22" s="159">
        <v>21894</v>
      </c>
      <c r="H22" s="192">
        <v>21894</v>
      </c>
      <c r="I22" s="229">
        <v>0</v>
      </c>
      <c r="J22" s="177">
        <f t="shared" si="6"/>
        <v>0</v>
      </c>
      <c r="K22" s="159">
        <v>21894</v>
      </c>
      <c r="L22" s="192">
        <v>21894</v>
      </c>
      <c r="M22" s="229">
        <v>0</v>
      </c>
      <c r="N22" s="186">
        <f t="shared" si="3"/>
        <v>0</v>
      </c>
      <c r="O22" s="310">
        <v>21894</v>
      </c>
      <c r="P22" s="192">
        <v>21894</v>
      </c>
      <c r="Q22" s="229">
        <v>0</v>
      </c>
      <c r="R22" s="193">
        <f t="shared" si="4"/>
        <v>0</v>
      </c>
      <c r="S22" s="145" t="s">
        <v>298</v>
      </c>
      <c r="T22" s="233" t="s">
        <v>302</v>
      </c>
    </row>
    <row r="23" spans="1:20" s="9" customFormat="1" ht="24.95" customHeight="1" x14ac:dyDescent="0.25">
      <c r="A23" s="15" t="s">
        <v>287</v>
      </c>
      <c r="B23" s="14" t="s">
        <v>77</v>
      </c>
      <c r="C23" s="16" t="s">
        <v>5</v>
      </c>
      <c r="D23" s="1" t="s">
        <v>78</v>
      </c>
      <c r="E23" s="17">
        <v>0.19</v>
      </c>
      <c r="F23" s="156">
        <v>15062</v>
      </c>
      <c r="G23" s="159">
        <v>15062</v>
      </c>
      <c r="H23" s="159">
        <v>15062</v>
      </c>
      <c r="I23" s="239">
        <v>0</v>
      </c>
      <c r="J23" s="177">
        <f>SUM(I23/G23)</f>
        <v>0</v>
      </c>
      <c r="K23" s="159">
        <v>15062</v>
      </c>
      <c r="L23" s="159">
        <v>15062</v>
      </c>
      <c r="M23" s="239">
        <v>0</v>
      </c>
      <c r="N23" s="186">
        <f>SUM(M23/K23)</f>
        <v>0</v>
      </c>
      <c r="O23" s="310">
        <v>15062</v>
      </c>
      <c r="P23" s="159">
        <v>15062</v>
      </c>
      <c r="Q23" s="239">
        <v>0</v>
      </c>
      <c r="R23" s="193">
        <f>SUM(Q23/O23)</f>
        <v>0</v>
      </c>
      <c r="S23" s="145" t="s">
        <v>332</v>
      </c>
      <c r="T23" s="236" t="s">
        <v>333</v>
      </c>
    </row>
    <row r="24" spans="1:20" s="9" customFormat="1" ht="24.95" customHeight="1" x14ac:dyDescent="0.25">
      <c r="A24" s="15" t="s">
        <v>288</v>
      </c>
      <c r="B24" s="14" t="s">
        <v>79</v>
      </c>
      <c r="C24" s="16" t="s">
        <v>5</v>
      </c>
      <c r="D24" s="1" t="s">
        <v>80</v>
      </c>
      <c r="E24" s="17">
        <v>0.63</v>
      </c>
      <c r="F24" s="156">
        <v>18430</v>
      </c>
      <c r="G24" s="159">
        <v>23830</v>
      </c>
      <c r="H24" s="192">
        <v>18430</v>
      </c>
      <c r="I24" s="239">
        <v>0</v>
      </c>
      <c r="J24" s="177">
        <f>SUM(I24/G24)</f>
        <v>0</v>
      </c>
      <c r="K24" s="159">
        <v>23830</v>
      </c>
      <c r="L24" s="131">
        <v>18430</v>
      </c>
      <c r="M24" s="228">
        <v>0</v>
      </c>
      <c r="N24" s="186">
        <f>SUM(M24/K24)</f>
        <v>0</v>
      </c>
      <c r="O24" s="310">
        <v>23830</v>
      </c>
      <c r="P24" s="131">
        <v>18430</v>
      </c>
      <c r="Q24" s="228">
        <v>0</v>
      </c>
      <c r="R24" s="193">
        <f>SUM(Q24/O24)</f>
        <v>0</v>
      </c>
      <c r="S24" s="145" t="s">
        <v>298</v>
      </c>
      <c r="T24" s="233" t="s">
        <v>310</v>
      </c>
    </row>
    <row r="25" spans="1:20" s="9" customFormat="1" ht="24.75" customHeight="1" x14ac:dyDescent="0.25">
      <c r="A25" s="15" t="s">
        <v>289</v>
      </c>
      <c r="B25" s="14" t="s">
        <v>81</v>
      </c>
      <c r="C25" s="16" t="s">
        <v>3</v>
      </c>
      <c r="D25" s="1" t="s">
        <v>141</v>
      </c>
      <c r="E25" s="17">
        <v>0.8</v>
      </c>
      <c r="F25" s="156">
        <v>32877</v>
      </c>
      <c r="G25" s="159">
        <v>32877</v>
      </c>
      <c r="H25" s="192">
        <v>32877</v>
      </c>
      <c r="I25" s="239">
        <v>0</v>
      </c>
      <c r="J25" s="177">
        <f>SUM(I25/G25)</f>
        <v>0</v>
      </c>
      <c r="K25" s="159">
        <v>32877</v>
      </c>
      <c r="L25" s="192">
        <v>32877</v>
      </c>
      <c r="M25" s="239">
        <v>0</v>
      </c>
      <c r="N25" s="186">
        <f>SUM(M25/K25)</f>
        <v>0</v>
      </c>
      <c r="O25" s="310">
        <v>32877</v>
      </c>
      <c r="P25" s="192">
        <v>32877</v>
      </c>
      <c r="Q25" s="239">
        <v>0</v>
      </c>
      <c r="R25" s="193">
        <f>SUM(Q25/O25)</f>
        <v>0</v>
      </c>
      <c r="S25" s="145" t="s">
        <v>332</v>
      </c>
      <c r="T25" s="236" t="s">
        <v>333</v>
      </c>
    </row>
    <row r="26" spans="1:20" s="9" customFormat="1" ht="24.75" customHeight="1" x14ac:dyDescent="0.25">
      <c r="A26" s="15" t="s">
        <v>290</v>
      </c>
      <c r="B26" s="14" t="s">
        <v>173</v>
      </c>
      <c r="C26" s="16" t="s">
        <v>3</v>
      </c>
      <c r="D26" s="1" t="s">
        <v>334</v>
      </c>
      <c r="E26" s="17">
        <v>0.53</v>
      </c>
      <c r="F26" s="156">
        <v>28249</v>
      </c>
      <c r="G26" s="159">
        <v>28249</v>
      </c>
      <c r="H26" s="192">
        <v>28249</v>
      </c>
      <c r="I26" s="239">
        <v>0</v>
      </c>
      <c r="J26" s="177">
        <f>SUM(I26/G26)</f>
        <v>0</v>
      </c>
      <c r="K26" s="159">
        <v>28249</v>
      </c>
      <c r="L26" s="192">
        <v>28249</v>
      </c>
      <c r="M26" s="239">
        <v>0</v>
      </c>
      <c r="N26" s="186">
        <f>SUM(M26/K26)</f>
        <v>0</v>
      </c>
      <c r="O26" s="310">
        <v>28249</v>
      </c>
      <c r="P26" s="192">
        <v>28249</v>
      </c>
      <c r="Q26" s="239">
        <v>0</v>
      </c>
      <c r="R26" s="193">
        <f>SUM(Q26/O26)</f>
        <v>0</v>
      </c>
      <c r="S26" s="145" t="s">
        <v>332</v>
      </c>
      <c r="T26" s="236" t="s">
        <v>333</v>
      </c>
    </row>
    <row r="27" spans="1:20" s="9" customFormat="1" ht="24.95" customHeight="1" x14ac:dyDescent="0.25">
      <c r="A27" s="18" t="s">
        <v>263</v>
      </c>
      <c r="B27" s="14" t="s">
        <v>82</v>
      </c>
      <c r="C27" s="16" t="s">
        <v>3</v>
      </c>
      <c r="D27" s="1" t="s">
        <v>134</v>
      </c>
      <c r="E27" s="17">
        <v>0.5</v>
      </c>
      <c r="F27" s="156">
        <v>27520</v>
      </c>
      <c r="G27" s="159">
        <v>27520</v>
      </c>
      <c r="H27" s="192">
        <v>27520</v>
      </c>
      <c r="I27" s="231">
        <v>0</v>
      </c>
      <c r="J27" s="177">
        <f t="shared" si="6"/>
        <v>0</v>
      </c>
      <c r="K27" s="159">
        <v>27520</v>
      </c>
      <c r="L27" s="192">
        <v>27520</v>
      </c>
      <c r="M27" s="231">
        <v>0</v>
      </c>
      <c r="N27" s="186">
        <f t="shared" si="3"/>
        <v>0</v>
      </c>
      <c r="O27" s="310">
        <v>27520</v>
      </c>
      <c r="P27" s="192">
        <v>27520</v>
      </c>
      <c r="Q27" s="231">
        <v>0</v>
      </c>
      <c r="R27" s="193">
        <f t="shared" si="4"/>
        <v>0</v>
      </c>
      <c r="S27" s="145" t="s">
        <v>342</v>
      </c>
      <c r="T27" s="236" t="s">
        <v>355</v>
      </c>
    </row>
    <row r="28" spans="1:20" s="21" customFormat="1" ht="24.95" customHeight="1" x14ac:dyDescent="0.25">
      <c r="A28" s="10" t="s">
        <v>269</v>
      </c>
      <c r="B28" s="11" t="s">
        <v>83</v>
      </c>
      <c r="C28" s="12" t="s">
        <v>72</v>
      </c>
      <c r="D28" s="3" t="s">
        <v>84</v>
      </c>
      <c r="E28" s="22">
        <v>1.5</v>
      </c>
      <c r="F28" s="157">
        <v>41993</v>
      </c>
      <c r="G28" s="159">
        <v>41993</v>
      </c>
      <c r="H28" s="192">
        <v>41993</v>
      </c>
      <c r="I28" s="229">
        <v>0</v>
      </c>
      <c r="J28" s="177">
        <f>SUM(I28/G28)</f>
        <v>0</v>
      </c>
      <c r="K28" s="159">
        <v>41993</v>
      </c>
      <c r="L28" s="192">
        <v>41993</v>
      </c>
      <c r="M28" s="229">
        <v>0</v>
      </c>
      <c r="N28" s="186">
        <f>SUM(M28/K28)</f>
        <v>0</v>
      </c>
      <c r="O28" s="310">
        <v>41993</v>
      </c>
      <c r="P28" s="192">
        <v>41993</v>
      </c>
      <c r="Q28" s="229">
        <v>0</v>
      </c>
      <c r="R28" s="193">
        <f>SUM(Q28/O28)</f>
        <v>0</v>
      </c>
      <c r="S28" s="153" t="s">
        <v>298</v>
      </c>
      <c r="T28" s="233" t="s">
        <v>311</v>
      </c>
    </row>
    <row r="29" spans="1:20" s="9" customFormat="1" ht="24.95" customHeight="1" x14ac:dyDescent="0.25">
      <c r="A29" s="15" t="s">
        <v>279</v>
      </c>
      <c r="B29" s="14" t="s">
        <v>85</v>
      </c>
      <c r="C29" s="16" t="s">
        <v>3</v>
      </c>
      <c r="D29" s="1" t="s">
        <v>112</v>
      </c>
      <c r="E29" s="17">
        <v>0.82</v>
      </c>
      <c r="F29" s="156">
        <v>26720</v>
      </c>
      <c r="G29" s="159">
        <v>26720</v>
      </c>
      <c r="H29" s="192">
        <v>26720</v>
      </c>
      <c r="I29" s="239">
        <v>1751</v>
      </c>
      <c r="J29" s="177">
        <f>SUM(I29/G29)</f>
        <v>6.5531437125748507E-2</v>
      </c>
      <c r="K29" s="159">
        <v>26720</v>
      </c>
      <c r="L29" s="192">
        <v>26720</v>
      </c>
      <c r="M29" s="239">
        <v>1263</v>
      </c>
      <c r="N29" s="186">
        <f>SUM(M29/K29)</f>
        <v>4.7267964071856287E-2</v>
      </c>
      <c r="O29" s="310">
        <v>26720</v>
      </c>
      <c r="P29" s="192">
        <v>26720</v>
      </c>
      <c r="Q29" s="239">
        <v>1751</v>
      </c>
      <c r="R29" s="193">
        <f>SUM(Q29/O29)</f>
        <v>6.5531437125748507E-2</v>
      </c>
      <c r="S29" s="145" t="s">
        <v>342</v>
      </c>
      <c r="T29" s="236" t="s">
        <v>356</v>
      </c>
    </row>
    <row r="30" spans="1:20" s="9" customFormat="1" ht="24.75" customHeight="1" x14ac:dyDescent="0.25">
      <c r="A30" s="15" t="s">
        <v>280</v>
      </c>
      <c r="B30" s="14" t="s">
        <v>86</v>
      </c>
      <c r="C30" s="16" t="s">
        <v>1</v>
      </c>
      <c r="D30" s="1" t="s">
        <v>145</v>
      </c>
      <c r="E30" s="17">
        <v>0.81</v>
      </c>
      <c r="F30" s="156">
        <v>31389</v>
      </c>
      <c r="G30" s="159">
        <v>31389</v>
      </c>
      <c r="H30" s="192">
        <v>31389</v>
      </c>
      <c r="I30" s="239">
        <v>0</v>
      </c>
      <c r="J30" s="177">
        <f>SUM(I30/G30)</f>
        <v>0</v>
      </c>
      <c r="K30" s="159">
        <v>31389</v>
      </c>
      <c r="L30" s="192">
        <v>31389</v>
      </c>
      <c r="M30" s="239">
        <v>0</v>
      </c>
      <c r="N30" s="186">
        <f>SUM(M30/K30)</f>
        <v>0</v>
      </c>
      <c r="O30" s="310">
        <v>31389</v>
      </c>
      <c r="P30" s="192">
        <v>31389</v>
      </c>
      <c r="Q30" s="239">
        <v>0</v>
      </c>
      <c r="R30" s="193">
        <f>SUM(Q30/O30)</f>
        <v>0</v>
      </c>
      <c r="S30" s="145" t="s">
        <v>314</v>
      </c>
      <c r="T30" s="236" t="s">
        <v>317</v>
      </c>
    </row>
    <row r="31" spans="1:20" s="9" customFormat="1" ht="24.75" customHeight="1" x14ac:dyDescent="0.25">
      <c r="A31" s="15" t="s">
        <v>281</v>
      </c>
      <c r="B31" s="14" t="s">
        <v>87</v>
      </c>
      <c r="C31" s="16" t="s">
        <v>3</v>
      </c>
      <c r="D31" s="1" t="s">
        <v>88</v>
      </c>
      <c r="E31" s="17">
        <v>0.37</v>
      </c>
      <c r="F31" s="156">
        <v>23558</v>
      </c>
      <c r="G31" s="159">
        <v>23558</v>
      </c>
      <c r="H31" s="192">
        <v>23558</v>
      </c>
      <c r="I31" s="239">
        <v>0</v>
      </c>
      <c r="J31" s="177">
        <f>SUM(I31/G31)</f>
        <v>0</v>
      </c>
      <c r="K31" s="159">
        <v>23558</v>
      </c>
      <c r="L31" s="192">
        <v>23558</v>
      </c>
      <c r="M31" s="239">
        <v>0</v>
      </c>
      <c r="N31" s="186">
        <f>SUM(M31/K31)</f>
        <v>0</v>
      </c>
      <c r="O31" s="310">
        <v>23558</v>
      </c>
      <c r="P31" s="192">
        <v>23558</v>
      </c>
      <c r="Q31" s="239">
        <v>0</v>
      </c>
      <c r="R31" s="193">
        <f>SUM(Q31/O31)</f>
        <v>0</v>
      </c>
      <c r="S31" s="145" t="s">
        <v>314</v>
      </c>
      <c r="T31" s="236" t="s">
        <v>318</v>
      </c>
    </row>
    <row r="32" spans="1:20" s="9" customFormat="1" ht="24.95" customHeight="1" x14ac:dyDescent="0.25">
      <c r="A32" s="15" t="s">
        <v>264</v>
      </c>
      <c r="B32" s="14" t="s">
        <v>159</v>
      </c>
      <c r="C32" s="16" t="s">
        <v>72</v>
      </c>
      <c r="D32" s="1" t="s">
        <v>357</v>
      </c>
      <c r="E32" s="17">
        <v>0.77</v>
      </c>
      <c r="F32" s="156">
        <v>30184</v>
      </c>
      <c r="G32" s="159">
        <v>30184</v>
      </c>
      <c r="H32" s="192">
        <v>30184</v>
      </c>
      <c r="I32" s="229">
        <v>2666</v>
      </c>
      <c r="J32" s="177">
        <f t="shared" si="6"/>
        <v>8.8324940365756693E-2</v>
      </c>
      <c r="K32" s="159">
        <v>30184</v>
      </c>
      <c r="L32" s="192">
        <v>30184</v>
      </c>
      <c r="M32" s="229">
        <v>2666</v>
      </c>
      <c r="N32" s="186">
        <f t="shared" si="3"/>
        <v>8.8324940365756693E-2</v>
      </c>
      <c r="O32" s="310">
        <v>30184</v>
      </c>
      <c r="P32" s="192">
        <v>30184</v>
      </c>
      <c r="Q32" s="229">
        <v>2666</v>
      </c>
      <c r="R32" s="193">
        <f t="shared" si="4"/>
        <v>8.8324940365756693E-2</v>
      </c>
      <c r="S32" s="145" t="s">
        <v>342</v>
      </c>
      <c r="T32" s="236" t="s">
        <v>358</v>
      </c>
    </row>
    <row r="33" spans="1:20" s="9" customFormat="1" ht="24.95" customHeight="1" x14ac:dyDescent="0.25">
      <c r="A33" s="15" t="s">
        <v>282</v>
      </c>
      <c r="B33" s="14" t="s">
        <v>90</v>
      </c>
      <c r="C33" s="16" t="s">
        <v>3</v>
      </c>
      <c r="D33" s="1" t="s">
        <v>68</v>
      </c>
      <c r="E33" s="17">
        <v>0.76</v>
      </c>
      <c r="F33" s="156">
        <v>27659</v>
      </c>
      <c r="G33" s="159">
        <v>27659</v>
      </c>
      <c r="H33" s="192">
        <v>27659</v>
      </c>
      <c r="I33" s="239">
        <v>0</v>
      </c>
      <c r="J33" s="177">
        <f>SUM(I33/G33)</f>
        <v>0</v>
      </c>
      <c r="K33" s="159">
        <v>27659</v>
      </c>
      <c r="L33" s="192">
        <v>27659</v>
      </c>
      <c r="M33" s="239">
        <v>0</v>
      </c>
      <c r="N33" s="186">
        <f>SUM(M33/K33)</f>
        <v>0</v>
      </c>
      <c r="O33" s="310">
        <v>27659</v>
      </c>
      <c r="P33" s="192">
        <v>27659</v>
      </c>
      <c r="Q33" s="239">
        <v>0</v>
      </c>
      <c r="R33" s="193">
        <f>SUM(Q33/O33)</f>
        <v>0</v>
      </c>
      <c r="S33" s="145" t="s">
        <v>314</v>
      </c>
      <c r="T33" s="236" t="s">
        <v>327</v>
      </c>
    </row>
    <row r="34" spans="1:20" s="9" customFormat="1" ht="24.95" customHeight="1" x14ac:dyDescent="0.25">
      <c r="A34" s="15" t="s">
        <v>266</v>
      </c>
      <c r="B34" s="14" t="s">
        <v>91</v>
      </c>
      <c r="C34" s="16" t="s">
        <v>3</v>
      </c>
      <c r="D34" s="1" t="s">
        <v>143</v>
      </c>
      <c r="E34" s="17">
        <v>0.54</v>
      </c>
      <c r="F34" s="156">
        <v>24416</v>
      </c>
      <c r="G34" s="159">
        <v>24416</v>
      </c>
      <c r="H34" s="192">
        <v>24416</v>
      </c>
      <c r="I34" s="229">
        <v>0</v>
      </c>
      <c r="J34" s="177">
        <f t="shared" si="6"/>
        <v>0</v>
      </c>
      <c r="K34" s="159">
        <v>24416</v>
      </c>
      <c r="L34" s="192">
        <v>24416</v>
      </c>
      <c r="M34" s="229">
        <v>0</v>
      </c>
      <c r="N34" s="186">
        <f t="shared" si="3"/>
        <v>0</v>
      </c>
      <c r="O34" s="310">
        <v>24416</v>
      </c>
      <c r="P34" s="192">
        <v>24416</v>
      </c>
      <c r="Q34" s="229">
        <v>0</v>
      </c>
      <c r="R34" s="193">
        <f t="shared" si="4"/>
        <v>0</v>
      </c>
      <c r="S34" s="145" t="s">
        <v>314</v>
      </c>
      <c r="T34" s="236" t="s">
        <v>328</v>
      </c>
    </row>
    <row r="35" spans="1:20" s="9" customFormat="1" ht="24.95" customHeight="1" x14ac:dyDescent="0.25">
      <c r="A35" s="15" t="s">
        <v>292</v>
      </c>
      <c r="B35" s="14" t="s">
        <v>92</v>
      </c>
      <c r="C35" s="16" t="s">
        <v>3</v>
      </c>
      <c r="D35" s="1" t="s">
        <v>116</v>
      </c>
      <c r="E35" s="17">
        <v>0.75</v>
      </c>
      <c r="F35" s="156">
        <v>30702</v>
      </c>
      <c r="G35" s="159">
        <v>30702</v>
      </c>
      <c r="H35" s="192">
        <v>30702</v>
      </c>
      <c r="I35" s="239">
        <v>3070</v>
      </c>
      <c r="J35" s="177">
        <f>SUM(I35/G35)</f>
        <v>9.999348576639959E-2</v>
      </c>
      <c r="K35" s="159">
        <v>30702</v>
      </c>
      <c r="L35" s="192">
        <v>30702</v>
      </c>
      <c r="M35" s="239">
        <v>3070</v>
      </c>
      <c r="N35" s="186">
        <f>SUM(M35/K35)</f>
        <v>9.999348576639959E-2</v>
      </c>
      <c r="O35" s="310">
        <v>30702</v>
      </c>
      <c r="P35" s="192">
        <v>30702</v>
      </c>
      <c r="Q35" s="239">
        <v>3070</v>
      </c>
      <c r="R35" s="193">
        <f>SUM(Q35/O35)</f>
        <v>9.999348576639959E-2</v>
      </c>
      <c r="S35" s="145" t="s">
        <v>332</v>
      </c>
      <c r="T35" s="236" t="s">
        <v>326</v>
      </c>
    </row>
    <row r="36" spans="1:20" s="9" customFormat="1" ht="24.95" customHeight="1" x14ac:dyDescent="0.25">
      <c r="A36" s="15" t="s">
        <v>267</v>
      </c>
      <c r="B36" s="14" t="s">
        <v>93</v>
      </c>
      <c r="C36" s="16" t="s">
        <v>3</v>
      </c>
      <c r="D36" s="1" t="s">
        <v>111</v>
      </c>
      <c r="E36" s="17">
        <v>0.5</v>
      </c>
      <c r="F36" s="156">
        <v>32226</v>
      </c>
      <c r="G36" s="159">
        <v>32226</v>
      </c>
      <c r="H36" s="192">
        <v>32226</v>
      </c>
      <c r="I36" s="229">
        <v>0</v>
      </c>
      <c r="J36" s="177">
        <f t="shared" si="6"/>
        <v>0</v>
      </c>
      <c r="K36" s="159">
        <v>32226</v>
      </c>
      <c r="L36" s="192">
        <v>32226</v>
      </c>
      <c r="M36" s="229">
        <v>0</v>
      </c>
      <c r="N36" s="186">
        <f t="shared" si="3"/>
        <v>0</v>
      </c>
      <c r="O36" s="310">
        <v>32226</v>
      </c>
      <c r="P36" s="192">
        <v>32226</v>
      </c>
      <c r="Q36" s="229">
        <v>0</v>
      </c>
      <c r="R36" s="193">
        <f t="shared" si="4"/>
        <v>0</v>
      </c>
      <c r="S36" s="145" t="s">
        <v>298</v>
      </c>
      <c r="T36" s="238" t="s">
        <v>302</v>
      </c>
    </row>
    <row r="37" spans="1:20" s="21" customFormat="1" ht="24.95" customHeight="1" x14ac:dyDescent="0.25">
      <c r="A37" s="18" t="s">
        <v>268</v>
      </c>
      <c r="B37" s="216" t="s">
        <v>94</v>
      </c>
      <c r="C37" s="323" t="s">
        <v>1</v>
      </c>
      <c r="D37" s="324" t="s">
        <v>360</v>
      </c>
      <c r="E37" s="325">
        <v>0.74</v>
      </c>
      <c r="F37" s="326">
        <v>31720</v>
      </c>
      <c r="G37" s="159">
        <v>31720</v>
      </c>
      <c r="H37" s="192">
        <v>31720</v>
      </c>
      <c r="I37" s="229">
        <v>0</v>
      </c>
      <c r="J37" s="177">
        <f t="shared" si="6"/>
        <v>0</v>
      </c>
      <c r="K37" s="159">
        <v>31720</v>
      </c>
      <c r="L37" s="192">
        <v>31720</v>
      </c>
      <c r="M37" s="229">
        <v>0</v>
      </c>
      <c r="N37" s="186">
        <f t="shared" si="3"/>
        <v>0</v>
      </c>
      <c r="O37" s="310">
        <v>31720</v>
      </c>
      <c r="P37" s="192">
        <v>31720</v>
      </c>
      <c r="Q37" s="229">
        <v>0</v>
      </c>
      <c r="R37" s="193">
        <f t="shared" si="4"/>
        <v>0</v>
      </c>
      <c r="S37" s="221" t="s">
        <v>342</v>
      </c>
      <c r="T37" s="236" t="s">
        <v>361</v>
      </c>
    </row>
    <row r="38" spans="1:20" s="21" customFormat="1" ht="24.95" customHeight="1" x14ac:dyDescent="0.25">
      <c r="A38" s="15" t="s">
        <v>421</v>
      </c>
      <c r="B38" s="14" t="s">
        <v>417</v>
      </c>
      <c r="C38" s="16" t="s">
        <v>3</v>
      </c>
      <c r="D38" s="1" t="s">
        <v>418</v>
      </c>
      <c r="E38" s="25">
        <v>0.44</v>
      </c>
      <c r="F38" s="333">
        <v>40000</v>
      </c>
      <c r="G38" s="322"/>
      <c r="H38" s="319"/>
      <c r="I38" s="320"/>
      <c r="J38" s="321"/>
      <c r="K38" s="314">
        <v>40000</v>
      </c>
      <c r="L38" s="315">
        <v>40000</v>
      </c>
      <c r="M38" s="316">
        <v>4000</v>
      </c>
      <c r="N38" s="317">
        <f t="shared" si="3"/>
        <v>0.1</v>
      </c>
      <c r="O38" s="318">
        <v>40000</v>
      </c>
      <c r="P38" s="315">
        <v>40000</v>
      </c>
      <c r="Q38" s="316">
        <v>4000</v>
      </c>
      <c r="R38" s="219">
        <f t="shared" si="4"/>
        <v>0.1</v>
      </c>
      <c r="S38" s="145" t="s">
        <v>419</v>
      </c>
      <c r="T38" s="236" t="s">
        <v>420</v>
      </c>
    </row>
    <row r="39" spans="1:20" s="21" customFormat="1" ht="24.95" customHeight="1" thickBot="1" x14ac:dyDescent="0.3">
      <c r="A39" s="129"/>
      <c r="B39" s="327"/>
      <c r="C39" s="328"/>
      <c r="D39" s="329"/>
      <c r="E39" s="330"/>
      <c r="F39" s="331"/>
      <c r="G39" s="314"/>
      <c r="H39" s="315"/>
      <c r="I39" s="316"/>
      <c r="J39" s="209"/>
      <c r="K39" s="314"/>
      <c r="L39" s="315"/>
      <c r="M39" s="316"/>
      <c r="N39" s="317"/>
      <c r="O39" s="318"/>
      <c r="P39" s="315"/>
      <c r="Q39" s="316"/>
      <c r="R39" s="219"/>
      <c r="S39" s="145"/>
      <c r="T39" s="236"/>
    </row>
    <row r="40" spans="1:20" s="9" customFormat="1" ht="24.95" customHeight="1" thickBot="1" x14ac:dyDescent="0.3">
      <c r="A40" s="19"/>
      <c r="B40" s="19"/>
      <c r="C40" s="20"/>
      <c r="D40" s="4"/>
      <c r="E40" s="4"/>
      <c r="F40" s="158"/>
      <c r="G40" s="160"/>
      <c r="H40" s="158"/>
      <c r="I40" s="54"/>
      <c r="J40" s="191"/>
      <c r="K40" s="160"/>
      <c r="L40" s="158"/>
      <c r="M40" s="54"/>
      <c r="N40" s="191"/>
      <c r="O40" s="160"/>
      <c r="P40" s="158"/>
      <c r="Q40" s="54"/>
      <c r="R40" s="195"/>
      <c r="S40" s="146"/>
      <c r="T40" s="236"/>
    </row>
    <row r="41" spans="1:20" s="9" customFormat="1" ht="24.95" customHeight="1" thickBot="1" x14ac:dyDescent="0.3">
      <c r="A41" s="28"/>
      <c r="B41" s="29" t="s">
        <v>415</v>
      </c>
      <c r="C41" s="28"/>
      <c r="D41" s="30"/>
      <c r="E41" s="31">
        <f>SUM(E3:E38)</f>
        <v>23.26</v>
      </c>
      <c r="F41" s="32">
        <f>SUM(F3:F38)</f>
        <v>975129</v>
      </c>
      <c r="G41" s="32">
        <f t="shared" ref="G41:I41" si="7">SUM(G3:G37)</f>
        <v>951285</v>
      </c>
      <c r="H41" s="32">
        <f t="shared" si="7"/>
        <v>934840</v>
      </c>
      <c r="I41" s="32">
        <f t="shared" si="7"/>
        <v>16449</v>
      </c>
      <c r="J41" s="241">
        <f>SUM(I41/H41)</f>
        <v>1.7595524367806255E-2</v>
      </c>
      <c r="K41" s="32">
        <f>SUM(K3:K38)</f>
        <v>991574</v>
      </c>
      <c r="L41" s="32">
        <f>SUM(L3:L38)</f>
        <v>974840</v>
      </c>
      <c r="M41" s="32">
        <f>SUM(M3:M38)</f>
        <v>19961</v>
      </c>
      <c r="N41" s="241">
        <f>SUM(M41/L41)</f>
        <v>2.0476180706577491E-2</v>
      </c>
      <c r="O41" s="32">
        <f>SUM(O3:O38)</f>
        <v>991574</v>
      </c>
      <c r="P41" s="32">
        <f>SUM(P3:P38)</f>
        <v>974840</v>
      </c>
      <c r="Q41" s="32">
        <f>SUM(Q3:Q38)</f>
        <v>20449</v>
      </c>
      <c r="R41" s="241">
        <f>SUM(Q41/P41)</f>
        <v>2.097677567600837E-2</v>
      </c>
      <c r="T41" s="2"/>
    </row>
    <row r="42" spans="1:20" ht="24.95" customHeight="1" x14ac:dyDescent="0.25">
      <c r="A42" s="11"/>
      <c r="B42" s="10" t="s">
        <v>25</v>
      </c>
      <c r="C42" s="11"/>
      <c r="D42" s="3"/>
      <c r="E42" s="33"/>
      <c r="F42" s="168">
        <v>893671.65</v>
      </c>
      <c r="G42" s="34"/>
      <c r="H42" s="35"/>
      <c r="K42" s="23"/>
      <c r="L42" s="36"/>
      <c r="O42" s="23"/>
      <c r="P42" s="36"/>
    </row>
    <row r="43" spans="1:20" ht="24.95" customHeight="1" x14ac:dyDescent="0.25">
      <c r="A43" s="14"/>
      <c r="B43" s="15" t="s">
        <v>26</v>
      </c>
      <c r="C43" s="14"/>
      <c r="D43" s="1"/>
      <c r="E43" s="38"/>
      <c r="F43" s="171">
        <f>F42-F41</f>
        <v>-81457.349999999977</v>
      </c>
      <c r="G43" s="39"/>
      <c r="H43" s="40"/>
      <c r="K43" s="26"/>
      <c r="L43" s="41"/>
      <c r="O43" s="26"/>
      <c r="P43" s="41"/>
    </row>
    <row r="49" spans="6:16" ht="24.95" customHeight="1" x14ac:dyDescent="0.25">
      <c r="F49" s="43"/>
      <c r="H49" s="43"/>
      <c r="L49" s="43"/>
      <c r="P49" s="43"/>
    </row>
    <row r="50" spans="6:16" ht="24.95" customHeight="1" x14ac:dyDescent="0.25">
      <c r="F50" s="43"/>
      <c r="H50" s="43"/>
      <c r="L50" s="43"/>
      <c r="P50" s="43"/>
    </row>
  </sheetData>
  <sortState ref="A2:T37">
    <sortCondition ref="S3:S39"/>
  </sortState>
  <mergeCells count="18">
    <mergeCell ref="H1:H2"/>
    <mergeCell ref="K1:K2"/>
    <mergeCell ref="L1:L2"/>
    <mergeCell ref="O1:O2"/>
    <mergeCell ref="P1:P2"/>
    <mergeCell ref="I1:I2"/>
    <mergeCell ref="J1:J2"/>
    <mergeCell ref="C1:C2"/>
    <mergeCell ref="D1:D2"/>
    <mergeCell ref="E1:E2"/>
    <mergeCell ref="F1:F2"/>
    <mergeCell ref="G1:G2"/>
    <mergeCell ref="M1:M2"/>
    <mergeCell ref="N1:N2"/>
    <mergeCell ref="Q1:Q2"/>
    <mergeCell ref="R1:R2"/>
    <mergeCell ref="T1:T2"/>
    <mergeCell ref="S1:S2"/>
  </mergeCells>
  <phoneticPr fontId="3" type="noConversion"/>
  <pageMargins left="0.75" right="0.75" top="1" bottom="1" header="0.5" footer="0.5"/>
  <pageSetup paperSize="5" scale="40"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GG1252"/>
  <sheetViews>
    <sheetView topLeftCell="F1" zoomScale="75" workbookViewId="0">
      <selection activeCell="M10" sqref="M10"/>
    </sheetView>
  </sheetViews>
  <sheetFormatPr defaultRowHeight="24.95" customHeight="1" x14ac:dyDescent="0.25"/>
  <cols>
    <col min="1" max="1" width="8.28515625" style="6" customWidth="1"/>
    <col min="2" max="2" width="43.140625" style="6" bestFit="1" customWidth="1"/>
    <col min="3" max="3" width="12.85546875" style="6" customWidth="1"/>
    <col min="4" max="4" width="51.28515625" style="6" customWidth="1"/>
    <col min="5" max="5" width="11" style="6" customWidth="1"/>
    <col min="6" max="6" width="18.28515625" style="113" bestFit="1" customWidth="1"/>
    <col min="7" max="7" width="13.28515625" style="6" bestFit="1" customWidth="1"/>
    <col min="8" max="8" width="17" style="113" customWidth="1"/>
    <col min="9" max="9" width="18.28515625" style="113" customWidth="1"/>
    <col min="10" max="10" width="17" style="113" customWidth="1"/>
    <col min="11" max="12" width="14.5703125" style="6" customWidth="1"/>
    <col min="13" max="15" width="17" style="113" customWidth="1"/>
    <col min="16" max="16" width="20.7109375" style="71" customWidth="1"/>
    <col min="17" max="18" width="14.5703125" style="6" customWidth="1"/>
    <col min="19" max="21" width="17" style="113" customWidth="1"/>
    <col min="22" max="22" width="20.7109375" style="71" customWidth="1"/>
    <col min="23" max="24" width="14.5703125" style="6" customWidth="1"/>
    <col min="25" max="25" width="11.140625" style="114" bestFit="1" customWidth="1"/>
    <col min="26" max="26" width="63.28515625" style="116" customWidth="1"/>
    <col min="27" max="27" width="20.42578125" style="56" customWidth="1"/>
    <col min="28" max="189" width="9.140625" style="56"/>
    <col min="190" max="16384" width="9.140625" style="6"/>
  </cols>
  <sheetData>
    <row r="1" spans="1:189" s="9" customFormat="1" ht="24.95" customHeight="1" x14ac:dyDescent="0.3">
      <c r="A1" s="75"/>
      <c r="B1" s="161" t="s">
        <v>95</v>
      </c>
      <c r="C1" s="76" t="s">
        <v>28</v>
      </c>
      <c r="D1" s="76"/>
      <c r="E1" s="393" t="s">
        <v>172</v>
      </c>
      <c r="F1" s="460" t="s">
        <v>203</v>
      </c>
      <c r="G1" s="378" t="s">
        <v>204</v>
      </c>
      <c r="H1" s="380" t="s">
        <v>205</v>
      </c>
      <c r="I1" s="380" t="s">
        <v>192</v>
      </c>
      <c r="J1" s="458" t="s">
        <v>193</v>
      </c>
      <c r="K1" s="381" t="s">
        <v>296</v>
      </c>
      <c r="L1" s="384" t="s">
        <v>295</v>
      </c>
      <c r="M1" s="452" t="s">
        <v>206</v>
      </c>
      <c r="N1" s="454" t="s">
        <v>195</v>
      </c>
      <c r="O1" s="454" t="s">
        <v>192</v>
      </c>
      <c r="P1" s="456" t="s">
        <v>193</v>
      </c>
      <c r="Q1" s="455" t="s">
        <v>296</v>
      </c>
      <c r="R1" s="462" t="s">
        <v>295</v>
      </c>
      <c r="S1" s="371" t="s">
        <v>207</v>
      </c>
      <c r="T1" s="373" t="s">
        <v>197</v>
      </c>
      <c r="U1" s="373" t="s">
        <v>192</v>
      </c>
      <c r="V1" s="388" t="s">
        <v>193</v>
      </c>
      <c r="W1" s="374" t="s">
        <v>296</v>
      </c>
      <c r="X1" s="428" t="s">
        <v>295</v>
      </c>
      <c r="Y1" s="451" t="s">
        <v>165</v>
      </c>
      <c r="Z1" s="363" t="s">
        <v>188</v>
      </c>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row>
    <row r="2" spans="1:189" s="9" customFormat="1" ht="24.95" customHeight="1" thickBot="1" x14ac:dyDescent="0.3">
      <c r="A2" s="48" t="s">
        <v>29</v>
      </c>
      <c r="B2" s="47" t="s">
        <v>30</v>
      </c>
      <c r="C2" s="8" t="s">
        <v>31</v>
      </c>
      <c r="D2" s="8" t="s">
        <v>32</v>
      </c>
      <c r="E2" s="419"/>
      <c r="F2" s="461"/>
      <c r="G2" s="379"/>
      <c r="H2" s="381"/>
      <c r="I2" s="381"/>
      <c r="J2" s="459"/>
      <c r="K2" s="381"/>
      <c r="L2" s="385"/>
      <c r="M2" s="453"/>
      <c r="N2" s="455"/>
      <c r="O2" s="455"/>
      <c r="P2" s="457"/>
      <c r="Q2" s="455"/>
      <c r="R2" s="463"/>
      <c r="S2" s="372"/>
      <c r="T2" s="374"/>
      <c r="U2" s="374"/>
      <c r="V2" s="389"/>
      <c r="W2" s="374"/>
      <c r="X2" s="429"/>
      <c r="Y2" s="451"/>
      <c r="Z2" s="364"/>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row>
    <row r="3" spans="1:189" s="9" customFormat="1" ht="24.95" customHeight="1" x14ac:dyDescent="0.25">
      <c r="A3" s="10" t="s">
        <v>163</v>
      </c>
      <c r="B3" s="11" t="s">
        <v>160</v>
      </c>
      <c r="C3" s="11" t="s">
        <v>161</v>
      </c>
      <c r="D3" s="11" t="s">
        <v>162</v>
      </c>
      <c r="E3" s="11"/>
      <c r="F3" s="162">
        <v>7600</v>
      </c>
      <c r="G3" s="137">
        <v>7600</v>
      </c>
      <c r="H3" s="78">
        <v>7600</v>
      </c>
      <c r="I3" s="77">
        <f>(H3/0.75)-H3</f>
        <v>2533.3333333333339</v>
      </c>
      <c r="J3" s="163">
        <v>2533</v>
      </c>
      <c r="K3" s="27">
        <v>0</v>
      </c>
      <c r="L3" s="177">
        <f>SUM(K3/H3)</f>
        <v>0</v>
      </c>
      <c r="M3" s="137">
        <v>7500</v>
      </c>
      <c r="N3" s="77">
        <v>7500</v>
      </c>
      <c r="O3" s="77">
        <f t="shared" ref="O3:O18" si="0">(N3/0.75)-N3</f>
        <v>2500</v>
      </c>
      <c r="P3" s="163">
        <v>2500</v>
      </c>
      <c r="Q3" s="27">
        <v>0</v>
      </c>
      <c r="R3" s="177">
        <f>SUM(Q3/M3)</f>
        <v>0</v>
      </c>
      <c r="S3" s="137">
        <v>7600</v>
      </c>
      <c r="T3" s="77">
        <v>7600</v>
      </c>
      <c r="U3" s="77">
        <f t="shared" ref="U3:U17" si="1">(T3/0.75)-T3</f>
        <v>2533.3333333333339</v>
      </c>
      <c r="V3" s="163">
        <v>2533</v>
      </c>
      <c r="W3" s="27">
        <v>0</v>
      </c>
      <c r="X3" s="193">
        <f>SUM(W3/S3)</f>
        <v>0</v>
      </c>
      <c r="Y3" s="165" t="s">
        <v>246</v>
      </c>
      <c r="Z3" s="234"/>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row>
    <row r="4" spans="1:189" s="50" customFormat="1" ht="24.95" customHeight="1" x14ac:dyDescent="0.25">
      <c r="A4" s="52" t="s">
        <v>247</v>
      </c>
      <c r="B4" s="16" t="s">
        <v>96</v>
      </c>
      <c r="C4" s="16" t="s">
        <v>97</v>
      </c>
      <c r="D4" s="16" t="s">
        <v>120</v>
      </c>
      <c r="E4" s="16">
        <v>0.56999999999999995</v>
      </c>
      <c r="F4" s="141">
        <v>32946</v>
      </c>
      <c r="G4" s="143">
        <v>32946</v>
      </c>
      <c r="H4" s="27">
        <v>32946</v>
      </c>
      <c r="I4" s="77">
        <f>(H4/0.75)-H4</f>
        <v>10982</v>
      </c>
      <c r="J4" s="131">
        <v>10983</v>
      </c>
      <c r="K4" s="27">
        <v>6798</v>
      </c>
      <c r="L4" s="177">
        <f t="shared" ref="L4:L15" si="2">SUM(K4/H4)</f>
        <v>0.20633764341649974</v>
      </c>
      <c r="M4" s="143">
        <v>32946</v>
      </c>
      <c r="N4" s="27">
        <v>32946</v>
      </c>
      <c r="O4" s="77">
        <f>(N4/0.75)-N4</f>
        <v>10982</v>
      </c>
      <c r="P4" s="131">
        <v>10983</v>
      </c>
      <c r="Q4" s="27">
        <v>6798</v>
      </c>
      <c r="R4" s="177">
        <f>SUM(Q4/M4)</f>
        <v>0.20633764341649974</v>
      </c>
      <c r="S4" s="143">
        <v>32946</v>
      </c>
      <c r="T4" s="27">
        <v>32946</v>
      </c>
      <c r="U4" s="77">
        <f>(T4/0.75)-T4</f>
        <v>10982</v>
      </c>
      <c r="V4" s="131">
        <v>10983</v>
      </c>
      <c r="W4" s="27">
        <v>6798</v>
      </c>
      <c r="X4" s="193">
        <f>SUM(W4/S4)</f>
        <v>0.20633764341649974</v>
      </c>
      <c r="Y4" s="145" t="s">
        <v>342</v>
      </c>
      <c r="Z4" s="234" t="s">
        <v>349</v>
      </c>
    </row>
    <row r="5" spans="1:189" s="9" customFormat="1" ht="24.95" customHeight="1" x14ac:dyDescent="0.25">
      <c r="A5" s="52" t="s">
        <v>256</v>
      </c>
      <c r="B5" s="246" t="s">
        <v>98</v>
      </c>
      <c r="C5" s="16" t="s">
        <v>1</v>
      </c>
      <c r="D5" s="16" t="s">
        <v>99</v>
      </c>
      <c r="E5" s="16">
        <v>0.3</v>
      </c>
      <c r="F5" s="141">
        <v>19443</v>
      </c>
      <c r="G5" s="143">
        <v>19443</v>
      </c>
      <c r="H5" s="27">
        <v>19443</v>
      </c>
      <c r="I5" s="77">
        <f>(H5/0.75)-H5</f>
        <v>6481</v>
      </c>
      <c r="J5" s="131">
        <v>4862</v>
      </c>
      <c r="K5" s="27">
        <v>0</v>
      </c>
      <c r="L5" s="177">
        <f>SUM(K5/H5)</f>
        <v>0</v>
      </c>
      <c r="M5" s="143">
        <v>19443</v>
      </c>
      <c r="N5" s="27">
        <v>19443</v>
      </c>
      <c r="O5" s="77">
        <f>(N5/0.75)-N5</f>
        <v>6481</v>
      </c>
      <c r="P5" s="131">
        <v>4862</v>
      </c>
      <c r="Q5" s="27">
        <v>0</v>
      </c>
      <c r="R5" s="177">
        <f>SUM(Q5/M5)</f>
        <v>0</v>
      </c>
      <c r="S5" s="143">
        <v>19443</v>
      </c>
      <c r="T5" s="27">
        <v>19443</v>
      </c>
      <c r="U5" s="77">
        <f>(T5/0.75)-T5</f>
        <v>6481</v>
      </c>
      <c r="V5" s="131">
        <v>4862</v>
      </c>
      <c r="W5" s="27">
        <v>0</v>
      </c>
      <c r="X5" s="193">
        <f>SUM(W5/S5)</f>
        <v>0</v>
      </c>
      <c r="Y5" s="145" t="s">
        <v>366</v>
      </c>
      <c r="Z5" s="234" t="s">
        <v>370</v>
      </c>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row>
    <row r="6" spans="1:189" s="9" customFormat="1" ht="24.95" customHeight="1" x14ac:dyDescent="0.25">
      <c r="A6" s="52" t="s">
        <v>250</v>
      </c>
      <c r="B6" s="246" t="s">
        <v>100</v>
      </c>
      <c r="C6" s="16" t="s">
        <v>5</v>
      </c>
      <c r="D6" s="16" t="s">
        <v>184</v>
      </c>
      <c r="E6" s="16">
        <v>0.47</v>
      </c>
      <c r="F6" s="141">
        <v>40562</v>
      </c>
      <c r="G6" s="143">
        <v>40652</v>
      </c>
      <c r="H6" s="27">
        <v>40562</v>
      </c>
      <c r="I6" s="77">
        <f>(H6/0.75)-H6</f>
        <v>13520.666666666664</v>
      </c>
      <c r="J6" s="131">
        <v>13521</v>
      </c>
      <c r="K6" s="53">
        <v>0</v>
      </c>
      <c r="L6" s="177">
        <f>SUM(K6/H6)</f>
        <v>0</v>
      </c>
      <c r="M6" s="143">
        <v>40652</v>
      </c>
      <c r="N6" s="27">
        <v>40562</v>
      </c>
      <c r="O6" s="77">
        <f>(N6/0.75)-N6</f>
        <v>13520.666666666664</v>
      </c>
      <c r="P6" s="131">
        <v>13521</v>
      </c>
      <c r="Q6" s="53">
        <v>0</v>
      </c>
      <c r="R6" s="177">
        <f>SUM(Q6/M6)</f>
        <v>0</v>
      </c>
      <c r="S6" s="143">
        <v>40652</v>
      </c>
      <c r="T6" s="27">
        <v>40562</v>
      </c>
      <c r="U6" s="77">
        <f>(T6/0.75)-T6</f>
        <v>13520.666666666664</v>
      </c>
      <c r="V6" s="131">
        <v>13521</v>
      </c>
      <c r="W6" s="53">
        <v>0</v>
      </c>
      <c r="X6" s="193">
        <f>SUM(W6/S6)</f>
        <v>0</v>
      </c>
      <c r="Y6" s="145" t="s">
        <v>366</v>
      </c>
      <c r="Z6" s="234" t="s">
        <v>369</v>
      </c>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row>
    <row r="7" spans="1:189" s="100" customFormat="1" ht="24.95" customHeight="1" x14ac:dyDescent="0.25">
      <c r="A7" s="15" t="s">
        <v>248</v>
      </c>
      <c r="B7" s="14" t="s">
        <v>101</v>
      </c>
      <c r="C7" s="14" t="s">
        <v>5</v>
      </c>
      <c r="D7" s="14" t="s">
        <v>68</v>
      </c>
      <c r="E7" s="16">
        <v>0.41</v>
      </c>
      <c r="F7" s="141">
        <v>12591</v>
      </c>
      <c r="G7" s="143">
        <v>12591</v>
      </c>
      <c r="H7" s="27">
        <v>12591</v>
      </c>
      <c r="I7" s="77">
        <f t="shared" ref="I7:I15" si="3">(H7/0.75)-H7</f>
        <v>4197</v>
      </c>
      <c r="J7" s="131">
        <v>4197</v>
      </c>
      <c r="K7" s="27">
        <v>0</v>
      </c>
      <c r="L7" s="177">
        <f t="shared" si="2"/>
        <v>0</v>
      </c>
      <c r="M7" s="143">
        <v>12591</v>
      </c>
      <c r="N7" s="27">
        <v>12591</v>
      </c>
      <c r="O7" s="77">
        <f t="shared" ref="O7" si="4">(N7/0.75)-N7</f>
        <v>4197</v>
      </c>
      <c r="P7" s="131">
        <v>4197</v>
      </c>
      <c r="Q7" s="27">
        <v>0</v>
      </c>
      <c r="R7" s="177">
        <f t="shared" ref="R7:R16" si="5">SUM(Q7/M7)</f>
        <v>0</v>
      </c>
      <c r="S7" s="143">
        <v>12591</v>
      </c>
      <c r="T7" s="27">
        <v>12591</v>
      </c>
      <c r="U7" s="77">
        <f t="shared" ref="U7" si="6">(T7/0.75)-T7</f>
        <v>4197</v>
      </c>
      <c r="V7" s="131">
        <v>4197</v>
      </c>
      <c r="W7" s="27">
        <v>0</v>
      </c>
      <c r="X7" s="193">
        <f t="shared" ref="X7:X16" si="7">SUM(W7/S7)</f>
        <v>0</v>
      </c>
      <c r="Y7" s="145" t="s">
        <v>342</v>
      </c>
      <c r="Z7" s="234" t="s">
        <v>351</v>
      </c>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row>
    <row r="8" spans="1:189" s="21" customFormat="1" ht="24.95" customHeight="1" x14ac:dyDescent="0.25">
      <c r="A8" s="15" t="s">
        <v>258</v>
      </c>
      <c r="B8" s="14" t="s">
        <v>56</v>
      </c>
      <c r="C8" s="14" t="s">
        <v>5</v>
      </c>
      <c r="D8" s="16" t="s">
        <v>59</v>
      </c>
      <c r="E8" s="16">
        <v>1</v>
      </c>
      <c r="F8" s="141">
        <v>27584</v>
      </c>
      <c r="G8" s="143">
        <v>27584</v>
      </c>
      <c r="H8" s="27">
        <v>27584</v>
      </c>
      <c r="I8" s="77">
        <f>(H8/0.75)-H8</f>
        <v>9194.6666666666642</v>
      </c>
      <c r="J8" s="164">
        <v>17754</v>
      </c>
      <c r="K8" s="27">
        <v>0</v>
      </c>
      <c r="L8" s="177">
        <f>SUM(K8/H8)</f>
        <v>0</v>
      </c>
      <c r="M8" s="143">
        <v>27584</v>
      </c>
      <c r="N8" s="27">
        <v>27584</v>
      </c>
      <c r="O8" s="77">
        <f>(N8/0.75)-N8</f>
        <v>9194.6666666666642</v>
      </c>
      <c r="P8" s="164">
        <v>18863</v>
      </c>
      <c r="Q8" s="27">
        <v>0</v>
      </c>
      <c r="R8" s="177">
        <f>SUM(Q8/M8)</f>
        <v>0</v>
      </c>
      <c r="S8" s="143">
        <v>27584</v>
      </c>
      <c r="T8" s="27">
        <v>27584</v>
      </c>
      <c r="U8" s="77">
        <f>(T8/0.75)-T8</f>
        <v>9194.6666666666642</v>
      </c>
      <c r="V8" s="164">
        <v>17754</v>
      </c>
      <c r="W8" s="27">
        <v>0</v>
      </c>
      <c r="X8" s="193">
        <f>SUM(W8/S8)</f>
        <v>0</v>
      </c>
      <c r="Y8" s="139" t="s">
        <v>332</v>
      </c>
      <c r="Z8" s="234" t="s">
        <v>302</v>
      </c>
      <c r="AA8" s="235"/>
    </row>
    <row r="9" spans="1:189" s="9" customFormat="1" ht="24.95" customHeight="1" x14ac:dyDescent="0.25">
      <c r="A9" s="15" t="s">
        <v>251</v>
      </c>
      <c r="B9" s="14" t="s">
        <v>102</v>
      </c>
      <c r="C9" s="14" t="s">
        <v>5</v>
      </c>
      <c r="D9" s="14" t="s">
        <v>103</v>
      </c>
      <c r="E9" s="16">
        <v>0.7</v>
      </c>
      <c r="F9" s="141">
        <v>31235</v>
      </c>
      <c r="G9" s="143">
        <v>31235</v>
      </c>
      <c r="H9" s="27">
        <v>31235</v>
      </c>
      <c r="I9" s="77">
        <f>(H9/0.75)-H9</f>
        <v>10411.666666666664</v>
      </c>
      <c r="J9" s="131">
        <v>26291</v>
      </c>
      <c r="K9" s="27">
        <v>0</v>
      </c>
      <c r="L9" s="177">
        <f>SUM(K9/H9)</f>
        <v>0</v>
      </c>
      <c r="M9" s="143">
        <v>31235</v>
      </c>
      <c r="N9" s="27">
        <v>31235</v>
      </c>
      <c r="O9" s="77">
        <f>(N9/0.75)-N9</f>
        <v>10411.666666666664</v>
      </c>
      <c r="P9" s="131">
        <v>26291</v>
      </c>
      <c r="Q9" s="27">
        <v>0</v>
      </c>
      <c r="R9" s="177">
        <f>SUM(Q9/M9)</f>
        <v>0</v>
      </c>
      <c r="S9" s="143">
        <v>31235</v>
      </c>
      <c r="T9" s="27">
        <v>31235</v>
      </c>
      <c r="U9" s="77">
        <f>(T9/0.75)-T9</f>
        <v>10411.666666666664</v>
      </c>
      <c r="V9" s="131">
        <v>26291</v>
      </c>
      <c r="W9" s="27">
        <v>0</v>
      </c>
      <c r="X9" s="193">
        <f>SUM(W9/S9)</f>
        <v>0</v>
      </c>
      <c r="Y9" s="145" t="s">
        <v>314</v>
      </c>
      <c r="Z9" s="234" t="s">
        <v>328</v>
      </c>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row>
    <row r="10" spans="1:189" s="9" customFormat="1" ht="28.5" customHeight="1" x14ac:dyDescent="0.25">
      <c r="A10" s="15" t="s">
        <v>252</v>
      </c>
      <c r="B10" s="126" t="s">
        <v>187</v>
      </c>
      <c r="C10" s="14" t="s">
        <v>8</v>
      </c>
      <c r="D10" s="14" t="s">
        <v>168</v>
      </c>
      <c r="E10" s="16">
        <v>0.39</v>
      </c>
      <c r="F10" s="141">
        <v>25463</v>
      </c>
      <c r="G10" s="143">
        <v>25463</v>
      </c>
      <c r="H10" s="27">
        <v>25463</v>
      </c>
      <c r="I10" s="77">
        <f>(H10/0.75)-H10</f>
        <v>8487.6666666666642</v>
      </c>
      <c r="J10" s="131">
        <v>0</v>
      </c>
      <c r="K10" s="27">
        <v>0</v>
      </c>
      <c r="L10" s="177">
        <f>SUM(K10/H10)</f>
        <v>0</v>
      </c>
      <c r="M10" s="143">
        <v>25463</v>
      </c>
      <c r="N10" s="27">
        <v>25463</v>
      </c>
      <c r="O10" s="77">
        <f>(N10/0.75)-N10</f>
        <v>8487.6666666666642</v>
      </c>
      <c r="P10" s="131">
        <v>0</v>
      </c>
      <c r="Q10" s="27">
        <v>0</v>
      </c>
      <c r="R10" s="177">
        <f>SUM(Q10/M10)</f>
        <v>0</v>
      </c>
      <c r="S10" s="143">
        <v>25463</v>
      </c>
      <c r="T10" s="27">
        <v>25463</v>
      </c>
      <c r="U10" s="77">
        <f>(T10/0.75)-T10</f>
        <v>8487.6666666666642</v>
      </c>
      <c r="V10" s="131">
        <v>0</v>
      </c>
      <c r="W10" s="27">
        <v>0</v>
      </c>
      <c r="X10" s="193">
        <f>SUM(W10/S10)</f>
        <v>0</v>
      </c>
      <c r="Y10" s="145" t="s">
        <v>314</v>
      </c>
      <c r="Z10" s="234" t="s">
        <v>315</v>
      </c>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row>
    <row r="11" spans="1:189" s="9" customFormat="1" ht="24.95" customHeight="1" x14ac:dyDescent="0.25">
      <c r="A11" s="15" t="s">
        <v>253</v>
      </c>
      <c r="B11" s="14" t="s">
        <v>106</v>
      </c>
      <c r="C11" s="14" t="s">
        <v>107</v>
      </c>
      <c r="D11" s="14" t="s">
        <v>144</v>
      </c>
      <c r="E11" s="16">
        <v>0.98</v>
      </c>
      <c r="F11" s="141">
        <v>38234</v>
      </c>
      <c r="G11" s="143">
        <v>38144</v>
      </c>
      <c r="H11" s="27">
        <v>38144</v>
      </c>
      <c r="I11" s="77">
        <f>(H11/0.75)-H11</f>
        <v>12714.666666666664</v>
      </c>
      <c r="J11" s="131">
        <v>25427</v>
      </c>
      <c r="K11" s="27">
        <v>0</v>
      </c>
      <c r="L11" s="177">
        <f>SUM(K11/H11)</f>
        <v>0</v>
      </c>
      <c r="M11" s="143">
        <v>38144</v>
      </c>
      <c r="N11" s="27">
        <v>38144</v>
      </c>
      <c r="O11" s="77">
        <f>(N11/0.75)-N11</f>
        <v>12714.666666666664</v>
      </c>
      <c r="P11" s="131">
        <v>26190</v>
      </c>
      <c r="Q11" s="27">
        <v>0</v>
      </c>
      <c r="R11" s="177">
        <f>SUM(Q11/M11)</f>
        <v>0</v>
      </c>
      <c r="S11" s="143">
        <v>38144</v>
      </c>
      <c r="T11" s="27">
        <v>38144</v>
      </c>
      <c r="U11" s="77">
        <f>(T11/0.75)-T11</f>
        <v>12714.666666666664</v>
      </c>
      <c r="V11" s="131">
        <v>12715</v>
      </c>
      <c r="W11" s="27">
        <v>0</v>
      </c>
      <c r="X11" s="193">
        <f>SUM(W11/S11)</f>
        <v>0</v>
      </c>
      <c r="Y11" s="145" t="s">
        <v>314</v>
      </c>
      <c r="Z11" s="234" t="s">
        <v>329</v>
      </c>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row>
    <row r="12" spans="1:189" s="9" customFormat="1" ht="24.95" customHeight="1" x14ac:dyDescent="0.25">
      <c r="A12" s="15" t="s">
        <v>249</v>
      </c>
      <c r="B12" s="14" t="s">
        <v>108</v>
      </c>
      <c r="C12" s="14" t="s">
        <v>5</v>
      </c>
      <c r="D12" s="14" t="s">
        <v>125</v>
      </c>
      <c r="E12" s="16">
        <v>1</v>
      </c>
      <c r="F12" s="141">
        <v>38926</v>
      </c>
      <c r="G12" s="143">
        <v>38926</v>
      </c>
      <c r="H12" s="27">
        <v>38926</v>
      </c>
      <c r="I12" s="77">
        <f t="shared" si="3"/>
        <v>12975.333333333336</v>
      </c>
      <c r="J12" s="131">
        <v>12975</v>
      </c>
      <c r="K12" s="27">
        <v>0</v>
      </c>
      <c r="L12" s="177">
        <f t="shared" si="2"/>
        <v>0</v>
      </c>
      <c r="M12" s="143">
        <v>38926</v>
      </c>
      <c r="N12" s="27">
        <v>38926</v>
      </c>
      <c r="O12" s="77">
        <f t="shared" si="0"/>
        <v>12975.333333333336</v>
      </c>
      <c r="P12" s="131">
        <v>12975</v>
      </c>
      <c r="Q12" s="131">
        <v>0</v>
      </c>
      <c r="R12" s="193">
        <f t="shared" si="5"/>
        <v>0</v>
      </c>
      <c r="S12" s="143">
        <v>38926</v>
      </c>
      <c r="T12" s="27">
        <v>38926</v>
      </c>
      <c r="U12" s="77">
        <f t="shared" si="1"/>
        <v>12975.333333333336</v>
      </c>
      <c r="V12" s="131">
        <v>12975</v>
      </c>
      <c r="W12" s="27">
        <v>0</v>
      </c>
      <c r="X12" s="193">
        <f t="shared" si="7"/>
        <v>0</v>
      </c>
      <c r="Y12" s="145" t="s">
        <v>298</v>
      </c>
      <c r="Z12" s="238" t="s">
        <v>302</v>
      </c>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row>
    <row r="13" spans="1:189" s="9" customFormat="1" ht="24.95" customHeight="1" x14ac:dyDescent="0.25">
      <c r="A13" s="15" t="s">
        <v>254</v>
      </c>
      <c r="B13" s="14" t="s">
        <v>109</v>
      </c>
      <c r="C13" s="14" t="s">
        <v>8</v>
      </c>
      <c r="D13" s="14" t="s">
        <v>164</v>
      </c>
      <c r="E13" s="16">
        <v>0.17</v>
      </c>
      <c r="F13" s="141">
        <v>13318</v>
      </c>
      <c r="G13" s="143">
        <v>13318</v>
      </c>
      <c r="H13" s="27">
        <v>13318</v>
      </c>
      <c r="I13" s="77">
        <f t="shared" si="3"/>
        <v>4439.3333333333321</v>
      </c>
      <c r="J13" s="131">
        <v>5306</v>
      </c>
      <c r="K13" s="27">
        <v>0</v>
      </c>
      <c r="L13" s="177">
        <f t="shared" si="2"/>
        <v>0</v>
      </c>
      <c r="M13" s="143">
        <v>13318</v>
      </c>
      <c r="N13" s="27">
        <v>13318</v>
      </c>
      <c r="O13" s="77">
        <f t="shared" si="0"/>
        <v>4439.3333333333321</v>
      </c>
      <c r="P13" s="131">
        <v>5306</v>
      </c>
      <c r="Q13" s="27">
        <v>0</v>
      </c>
      <c r="R13" s="177">
        <f t="shared" si="5"/>
        <v>0</v>
      </c>
      <c r="S13" s="143">
        <v>13318</v>
      </c>
      <c r="T13" s="27">
        <v>13318</v>
      </c>
      <c r="U13" s="77">
        <f t="shared" si="1"/>
        <v>4439.3333333333321</v>
      </c>
      <c r="V13" s="131">
        <v>5306</v>
      </c>
      <c r="W13" s="27">
        <v>0</v>
      </c>
      <c r="X13" s="193">
        <f t="shared" si="7"/>
        <v>0</v>
      </c>
      <c r="Y13" s="145" t="s">
        <v>332</v>
      </c>
      <c r="Z13" s="234" t="s">
        <v>333</v>
      </c>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row>
    <row r="14" spans="1:189" s="9" customFormat="1" ht="24.95" customHeight="1" x14ac:dyDescent="0.25">
      <c r="A14" s="15" t="s">
        <v>255</v>
      </c>
      <c r="B14" s="14" t="s">
        <v>110</v>
      </c>
      <c r="C14" s="14" t="s">
        <v>1</v>
      </c>
      <c r="D14" s="14" t="s">
        <v>117</v>
      </c>
      <c r="E14" s="16">
        <v>0.46</v>
      </c>
      <c r="F14" s="141">
        <v>42376</v>
      </c>
      <c r="G14" s="143">
        <v>42376</v>
      </c>
      <c r="H14" s="27">
        <v>42376</v>
      </c>
      <c r="I14" s="77">
        <f t="shared" si="3"/>
        <v>14125.333333333336</v>
      </c>
      <c r="J14" s="131">
        <v>56065</v>
      </c>
      <c r="K14" s="27">
        <v>0</v>
      </c>
      <c r="L14" s="177">
        <f t="shared" si="2"/>
        <v>0</v>
      </c>
      <c r="M14" s="143">
        <v>42376</v>
      </c>
      <c r="N14" s="27">
        <v>42376</v>
      </c>
      <c r="O14" s="77">
        <f t="shared" si="0"/>
        <v>14125.333333333336</v>
      </c>
      <c r="P14" s="131">
        <v>56065</v>
      </c>
      <c r="Q14" s="27">
        <v>0</v>
      </c>
      <c r="R14" s="177">
        <f t="shared" si="5"/>
        <v>0</v>
      </c>
      <c r="S14" s="143">
        <v>42376</v>
      </c>
      <c r="T14" s="27">
        <v>42376</v>
      </c>
      <c r="U14" s="77">
        <f t="shared" si="1"/>
        <v>14125.333333333336</v>
      </c>
      <c r="V14" s="131">
        <v>56065</v>
      </c>
      <c r="W14" s="27">
        <v>0</v>
      </c>
      <c r="X14" s="193">
        <f t="shared" si="7"/>
        <v>0</v>
      </c>
      <c r="Y14" s="145" t="s">
        <v>314</v>
      </c>
      <c r="Z14" s="234"/>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row>
    <row r="15" spans="1:189" s="21" customFormat="1" ht="24.95" customHeight="1" x14ac:dyDescent="0.25">
      <c r="A15" s="15" t="s">
        <v>257</v>
      </c>
      <c r="B15" s="14" t="s">
        <v>58</v>
      </c>
      <c r="C15" s="14" t="s">
        <v>8</v>
      </c>
      <c r="D15" s="16" t="s">
        <v>139</v>
      </c>
      <c r="E15" s="16">
        <v>1</v>
      </c>
      <c r="F15" s="141">
        <v>28372</v>
      </c>
      <c r="G15" s="143">
        <v>28372</v>
      </c>
      <c r="H15" s="27">
        <v>28372</v>
      </c>
      <c r="I15" s="77">
        <f t="shared" si="3"/>
        <v>9457.3333333333358</v>
      </c>
      <c r="J15" s="164">
        <v>27462</v>
      </c>
      <c r="K15" s="27">
        <v>0</v>
      </c>
      <c r="L15" s="177">
        <f t="shared" si="2"/>
        <v>0</v>
      </c>
      <c r="M15" s="143">
        <v>28372</v>
      </c>
      <c r="N15" s="27">
        <v>28372</v>
      </c>
      <c r="O15" s="77">
        <f t="shared" si="0"/>
        <v>9457.3333333333358</v>
      </c>
      <c r="P15" s="164">
        <v>29213</v>
      </c>
      <c r="Q15" s="247">
        <v>0</v>
      </c>
      <c r="R15" s="177">
        <f t="shared" si="5"/>
        <v>0</v>
      </c>
      <c r="S15" s="143">
        <v>28372</v>
      </c>
      <c r="T15" s="27">
        <v>28372</v>
      </c>
      <c r="U15" s="77">
        <f t="shared" si="1"/>
        <v>9457.3333333333358</v>
      </c>
      <c r="V15" s="164">
        <v>27462</v>
      </c>
      <c r="W15" s="27">
        <v>0</v>
      </c>
      <c r="X15" s="193">
        <f t="shared" si="7"/>
        <v>0</v>
      </c>
      <c r="Y15" s="139" t="s">
        <v>298</v>
      </c>
      <c r="Z15" s="233" t="s">
        <v>302</v>
      </c>
      <c r="AA15" s="235"/>
    </row>
    <row r="16" spans="1:189" s="21" customFormat="1" ht="30" customHeight="1" x14ac:dyDescent="0.25">
      <c r="A16" s="15" t="s">
        <v>438</v>
      </c>
      <c r="B16" s="14" t="s">
        <v>439</v>
      </c>
      <c r="C16" s="14" t="s">
        <v>8</v>
      </c>
      <c r="D16" s="25" t="s">
        <v>440</v>
      </c>
      <c r="E16" s="16">
        <v>0.79</v>
      </c>
      <c r="F16" s="332">
        <v>40000</v>
      </c>
      <c r="G16" s="354"/>
      <c r="H16" s="354"/>
      <c r="I16" s="355"/>
      <c r="J16" s="356"/>
      <c r="K16" s="354"/>
      <c r="L16" s="357"/>
      <c r="M16" s="27">
        <v>40000</v>
      </c>
      <c r="N16" s="27">
        <v>40000</v>
      </c>
      <c r="O16" s="77">
        <f t="shared" si="0"/>
        <v>13333.333333333336</v>
      </c>
      <c r="P16" s="247">
        <v>13343</v>
      </c>
      <c r="Q16" s="247">
        <v>0</v>
      </c>
      <c r="R16" s="335">
        <f t="shared" si="5"/>
        <v>0</v>
      </c>
      <c r="S16" s="27">
        <v>40000</v>
      </c>
      <c r="T16" s="27">
        <v>40000</v>
      </c>
      <c r="U16" s="77">
        <f t="shared" si="1"/>
        <v>13333.333333333336</v>
      </c>
      <c r="V16" s="247">
        <v>13343</v>
      </c>
      <c r="W16" s="27">
        <v>0</v>
      </c>
      <c r="X16" s="335">
        <f t="shared" si="7"/>
        <v>0</v>
      </c>
      <c r="Y16" s="353" t="s">
        <v>298</v>
      </c>
      <c r="Z16" s="233" t="s">
        <v>302</v>
      </c>
      <c r="AA16" s="235"/>
    </row>
    <row r="17" spans="1:189" s="21" customFormat="1" ht="36" customHeight="1" x14ac:dyDescent="0.25">
      <c r="A17" s="15" t="s">
        <v>441</v>
      </c>
      <c r="B17" s="14" t="s">
        <v>442</v>
      </c>
      <c r="C17" s="14" t="s">
        <v>5</v>
      </c>
      <c r="D17" s="16" t="s">
        <v>443</v>
      </c>
      <c r="E17" s="16">
        <v>1</v>
      </c>
      <c r="F17" s="332">
        <v>40000</v>
      </c>
      <c r="G17" s="354"/>
      <c r="H17" s="354"/>
      <c r="I17" s="355"/>
      <c r="J17" s="356"/>
      <c r="K17" s="354"/>
      <c r="L17" s="357"/>
      <c r="M17" s="27">
        <v>37620</v>
      </c>
      <c r="N17" s="27">
        <v>33355</v>
      </c>
      <c r="O17" s="77">
        <f t="shared" si="0"/>
        <v>11118.333333333336</v>
      </c>
      <c r="P17" s="247">
        <v>0</v>
      </c>
      <c r="Q17" s="247">
        <v>1710</v>
      </c>
      <c r="R17" s="335">
        <f>SUM(Q17/N17)</f>
        <v>5.1266676660170887E-2</v>
      </c>
      <c r="S17" s="27">
        <v>37620</v>
      </c>
      <c r="T17" s="27">
        <v>33354</v>
      </c>
      <c r="U17" s="77">
        <f t="shared" si="1"/>
        <v>11118</v>
      </c>
      <c r="V17" s="247">
        <v>0</v>
      </c>
      <c r="W17" s="27">
        <v>3420</v>
      </c>
      <c r="X17" s="335">
        <f>SUM(W17/T17)</f>
        <v>0.1025364274150027</v>
      </c>
      <c r="Y17" s="353" t="s">
        <v>332</v>
      </c>
      <c r="Z17" s="233" t="s">
        <v>444</v>
      </c>
      <c r="AA17" s="235"/>
    </row>
    <row r="18" spans="1:189" ht="30" customHeight="1" x14ac:dyDescent="0.25">
      <c r="A18" s="15" t="s">
        <v>446</v>
      </c>
      <c r="B18" s="14" t="s">
        <v>447</v>
      </c>
      <c r="C18" s="14" t="s">
        <v>448</v>
      </c>
      <c r="D18" s="1" t="s">
        <v>449</v>
      </c>
      <c r="E18" s="16">
        <v>0</v>
      </c>
      <c r="F18" s="471"/>
      <c r="G18" s="472">
        <v>109671</v>
      </c>
      <c r="H18" s="471">
        <v>109671</v>
      </c>
      <c r="I18" s="77">
        <f t="shared" ref="I18" si="8">(H18/0.75)-H18</f>
        <v>36557</v>
      </c>
      <c r="J18" s="471">
        <v>32901</v>
      </c>
      <c r="K18" s="472">
        <v>0</v>
      </c>
      <c r="L18" s="177">
        <f t="shared" ref="L18" si="9">SUM(K18/H18)</f>
        <v>0</v>
      </c>
      <c r="M18" s="471">
        <v>107019</v>
      </c>
      <c r="N18" s="471">
        <v>107019</v>
      </c>
      <c r="O18" s="471">
        <f t="shared" si="0"/>
        <v>35673</v>
      </c>
      <c r="P18" s="471">
        <v>35673</v>
      </c>
      <c r="Q18" s="472">
        <v>0</v>
      </c>
      <c r="R18" s="472">
        <f>SUM(Q18/N18)</f>
        <v>0</v>
      </c>
      <c r="S18" s="471"/>
      <c r="T18" s="471"/>
      <c r="U18" s="471"/>
      <c r="V18" s="471"/>
      <c r="W18" s="472"/>
      <c r="X18" s="14"/>
      <c r="Y18" s="248"/>
    </row>
    <row r="19" spans="1:189" s="9" customFormat="1" ht="24.95" customHeight="1" thickBot="1" x14ac:dyDescent="0.3">
      <c r="A19" s="216"/>
      <c r="B19" s="216"/>
      <c r="C19" s="216"/>
      <c r="D19" s="216"/>
      <c r="E19" s="18"/>
      <c r="F19" s="212"/>
      <c r="G19" s="217"/>
      <c r="H19" s="208"/>
      <c r="I19" s="208"/>
      <c r="J19" s="212"/>
      <c r="K19" s="208"/>
      <c r="L19" s="209"/>
      <c r="M19" s="218"/>
      <c r="N19" s="208"/>
      <c r="O19" s="208">
        <f t="shared" ref="O19" si="10">(N19/3)</f>
        <v>0</v>
      </c>
      <c r="P19" s="212"/>
      <c r="Q19" s="208"/>
      <c r="R19" s="209"/>
      <c r="S19" s="218"/>
      <c r="T19" s="208"/>
      <c r="U19" s="208">
        <f t="shared" ref="U19" si="11">(T19/3)</f>
        <v>0</v>
      </c>
      <c r="V19" s="212"/>
      <c r="W19" s="208"/>
      <c r="X19" s="219"/>
      <c r="Y19" s="145"/>
      <c r="Z19" s="234"/>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row>
    <row r="20" spans="1:189" ht="24.95" customHeight="1" thickBot="1" x14ac:dyDescent="0.3">
      <c r="A20" s="28"/>
      <c r="B20" s="29" t="s">
        <v>182</v>
      </c>
      <c r="C20" s="28"/>
      <c r="D20" s="28"/>
      <c r="E20" s="59">
        <f>SUM(E4:E18)</f>
        <v>9.24</v>
      </c>
      <c r="F20" s="299">
        <f>SUM(F3:F17)</f>
        <v>438650</v>
      </c>
      <c r="G20" s="299">
        <f t="shared" ref="G20:K20" si="12">SUM(G3:G15)</f>
        <v>358650</v>
      </c>
      <c r="H20" s="299">
        <f t="shared" si="12"/>
        <v>358560</v>
      </c>
      <c r="I20" s="299">
        <f t="shared" si="12"/>
        <v>119520</v>
      </c>
      <c r="J20" s="299">
        <f t="shared" si="12"/>
        <v>207376</v>
      </c>
      <c r="K20" s="299">
        <f t="shared" si="12"/>
        <v>6798</v>
      </c>
      <c r="L20" s="300">
        <f>SUM(K20/H20)</f>
        <v>1.8959170013386879E-2</v>
      </c>
      <c r="M20" s="220">
        <f>SUM(M3:M18)</f>
        <v>543189</v>
      </c>
      <c r="N20" s="220">
        <f>SUM(N3:N18)</f>
        <v>538834</v>
      </c>
      <c r="O20" s="220">
        <f>SUM(O3:O15)</f>
        <v>119486.66666666666</v>
      </c>
      <c r="P20" s="220">
        <f>SUM(P3:P18)</f>
        <v>259982</v>
      </c>
      <c r="Q20" s="220">
        <f>SUM(Q3:Q18)</f>
        <v>8508</v>
      </c>
      <c r="R20" s="300">
        <f>SUM(Q20/N20)</f>
        <v>1.5789649502444165E-2</v>
      </c>
      <c r="S20" s="220">
        <f>SUM(S3:S17)</f>
        <v>436270</v>
      </c>
      <c r="T20" s="220">
        <f>SUM(T3:T17)</f>
        <v>431914</v>
      </c>
      <c r="U20" s="220">
        <f>SUM(U3:U15)</f>
        <v>119520</v>
      </c>
      <c r="V20" s="220">
        <f>SUM(V3:V17)</f>
        <v>208007</v>
      </c>
      <c r="W20" s="220">
        <f>SUM(W3:W17)</f>
        <v>10218</v>
      </c>
      <c r="X20" s="300">
        <f>SUM(W20/T20)</f>
        <v>2.3657487370170913E-2</v>
      </c>
      <c r="Z20" s="57"/>
    </row>
    <row r="21" spans="1:189" ht="24.95" customHeight="1" x14ac:dyDescent="0.25">
      <c r="A21" s="62"/>
      <c r="B21" s="10" t="s">
        <v>25</v>
      </c>
      <c r="C21" s="62"/>
      <c r="D21" s="62"/>
      <c r="E21" s="62"/>
      <c r="F21" s="168">
        <v>446835.82500000001</v>
      </c>
      <c r="G21" s="117"/>
      <c r="H21" s="118"/>
      <c r="I21" s="36"/>
      <c r="J21" s="204"/>
      <c r="K21" s="213"/>
      <c r="L21" s="214"/>
      <c r="M21" s="206"/>
      <c r="N21" s="36"/>
      <c r="O21" s="36"/>
      <c r="P21" s="24"/>
      <c r="Q21" s="213"/>
      <c r="R21" s="214"/>
      <c r="S21" s="36"/>
      <c r="T21" s="36"/>
      <c r="U21" s="36"/>
      <c r="V21" s="24"/>
      <c r="W21" s="213"/>
      <c r="X21" s="211"/>
      <c r="Y21" s="46"/>
      <c r="Z21" s="215"/>
    </row>
    <row r="22" spans="1:189" ht="24.95" customHeight="1" x14ac:dyDescent="0.25">
      <c r="A22" s="37"/>
      <c r="B22" s="15" t="s">
        <v>26</v>
      </c>
      <c r="C22" s="37"/>
      <c r="D22" s="37"/>
      <c r="E22" s="37"/>
      <c r="F22" s="172">
        <f>F21-F20</f>
        <v>8185.8250000000116</v>
      </c>
      <c r="G22" s="119"/>
      <c r="H22" s="120"/>
      <c r="I22" s="120"/>
      <c r="J22" s="205"/>
      <c r="K22" s="213"/>
      <c r="L22" s="214"/>
      <c r="M22" s="207"/>
      <c r="N22" s="120"/>
      <c r="O22" s="120"/>
      <c r="P22" s="27"/>
      <c r="Q22" s="213"/>
      <c r="R22" s="214"/>
      <c r="S22" s="120"/>
      <c r="T22" s="120"/>
      <c r="U22" s="120"/>
      <c r="V22" s="27"/>
      <c r="W22" s="213"/>
      <c r="X22" s="211"/>
      <c r="Y22" s="46"/>
      <c r="Z22" s="57"/>
    </row>
    <row r="23" spans="1:189" ht="24.95" customHeight="1" x14ac:dyDescent="0.25">
      <c r="F23" s="98"/>
      <c r="H23" s="98"/>
      <c r="I23" s="98"/>
      <c r="J23" s="98"/>
      <c r="K23" s="210"/>
      <c r="L23" s="211"/>
      <c r="M23" s="98"/>
      <c r="N23" s="98"/>
      <c r="O23" s="98"/>
      <c r="P23" s="6"/>
      <c r="Q23" s="210"/>
      <c r="R23" s="211"/>
      <c r="S23" s="98"/>
      <c r="T23" s="98"/>
      <c r="U23" s="98"/>
      <c r="V23" s="6"/>
      <c r="W23" s="210"/>
      <c r="X23" s="211"/>
      <c r="Z23" s="57"/>
    </row>
    <row r="24" spans="1:189" ht="24.95" customHeight="1" x14ac:dyDescent="0.25">
      <c r="F24" s="98"/>
      <c r="H24" s="98"/>
      <c r="I24" s="98"/>
      <c r="J24" s="98"/>
      <c r="K24" s="210"/>
      <c r="L24" s="211"/>
      <c r="M24" s="98"/>
      <c r="N24" s="98"/>
      <c r="O24" s="98"/>
      <c r="P24" s="6"/>
      <c r="Q24" s="210"/>
      <c r="R24" s="211"/>
      <c r="S24" s="98"/>
      <c r="T24" s="98"/>
      <c r="U24" s="98"/>
      <c r="V24" s="6"/>
      <c r="W24" s="210"/>
      <c r="X24" s="211"/>
      <c r="Z24" s="57"/>
    </row>
    <row r="25" spans="1:189" ht="24.95" customHeight="1" x14ac:dyDescent="0.25">
      <c r="F25" s="111"/>
      <c r="H25" s="111"/>
      <c r="I25" s="111"/>
      <c r="J25" s="111"/>
      <c r="K25" s="178"/>
      <c r="L25" s="178"/>
      <c r="M25" s="111"/>
      <c r="N25" s="111"/>
      <c r="O25" s="111"/>
      <c r="P25" s="6"/>
      <c r="Q25" s="178"/>
      <c r="R25" s="178"/>
      <c r="S25" s="111"/>
      <c r="T25" s="111"/>
      <c r="U25" s="111"/>
      <c r="V25" s="6"/>
      <c r="W25" s="178"/>
      <c r="X25" s="178"/>
      <c r="Z25" s="57"/>
    </row>
    <row r="26" spans="1:189" ht="24.95" customHeight="1" x14ac:dyDescent="0.25">
      <c r="F26" s="121"/>
      <c r="H26" s="121"/>
      <c r="I26" s="121"/>
      <c r="J26" s="121"/>
      <c r="K26" s="182"/>
      <c r="L26" s="182"/>
      <c r="M26" s="121"/>
      <c r="N26" s="121"/>
      <c r="O26" s="121"/>
      <c r="P26" s="6"/>
      <c r="Q26" s="182"/>
      <c r="R26" s="182"/>
      <c r="S26" s="121"/>
      <c r="T26" s="121"/>
      <c r="U26" s="121"/>
      <c r="V26" s="6"/>
      <c r="W26" s="182"/>
      <c r="X26" s="182"/>
      <c r="Z26" s="57"/>
    </row>
    <row r="27" spans="1:189" ht="24.95" customHeight="1" x14ac:dyDescent="0.25">
      <c r="F27" s="111"/>
      <c r="H27" s="111"/>
      <c r="I27" s="111"/>
      <c r="J27" s="111"/>
      <c r="K27" s="183"/>
      <c r="L27" s="183"/>
      <c r="M27" s="111"/>
      <c r="N27" s="111"/>
      <c r="O27" s="111"/>
      <c r="P27" s="6"/>
      <c r="Q27" s="183"/>
      <c r="R27" s="183"/>
      <c r="S27" s="111"/>
      <c r="T27" s="111"/>
      <c r="U27" s="111"/>
      <c r="V27" s="6"/>
      <c r="W27" s="183"/>
      <c r="X27" s="183"/>
      <c r="Z27" s="57"/>
    </row>
    <row r="28" spans="1:189" ht="24.95" customHeight="1" x14ac:dyDescent="0.25">
      <c r="F28" s="111"/>
      <c r="H28" s="111"/>
      <c r="I28" s="111"/>
      <c r="J28" s="111"/>
      <c r="K28" s="178"/>
      <c r="L28" s="178"/>
      <c r="M28" s="111"/>
      <c r="N28" s="111"/>
      <c r="O28" s="111"/>
      <c r="P28" s="6"/>
      <c r="Q28" s="178"/>
      <c r="R28" s="178"/>
      <c r="S28" s="111"/>
      <c r="T28" s="111"/>
      <c r="U28" s="111"/>
      <c r="V28" s="6"/>
      <c r="W28" s="178"/>
      <c r="X28" s="178"/>
      <c r="Z28" s="57"/>
    </row>
    <row r="29" spans="1:189" ht="24.95" customHeight="1" x14ac:dyDescent="0.2">
      <c r="F29" s="122"/>
      <c r="H29" s="122"/>
      <c r="I29" s="122"/>
      <c r="J29" s="122"/>
      <c r="M29" s="122"/>
      <c r="N29" s="122"/>
      <c r="O29" s="122"/>
      <c r="P29" s="6"/>
      <c r="S29" s="122"/>
      <c r="T29" s="122"/>
      <c r="U29" s="122"/>
      <c r="V29" s="6"/>
      <c r="Z29" s="57"/>
    </row>
    <row r="30" spans="1:189" ht="24.95" customHeight="1" x14ac:dyDescent="0.2">
      <c r="P30" s="6"/>
      <c r="V30" s="6"/>
      <c r="Z30" s="57"/>
    </row>
    <row r="31" spans="1:189" ht="24.95" customHeight="1" x14ac:dyDescent="0.2">
      <c r="P31" s="6"/>
      <c r="V31" s="6"/>
      <c r="Z31" s="57"/>
    </row>
    <row r="32" spans="1:189" ht="24.95" customHeight="1" x14ac:dyDescent="0.2">
      <c r="P32" s="6"/>
      <c r="V32" s="6"/>
      <c r="Z32" s="57"/>
    </row>
    <row r="33" spans="16:26" ht="24.95" customHeight="1" x14ac:dyDescent="0.25">
      <c r="Z33" s="57"/>
    </row>
    <row r="34" spans="16:26" ht="24.95" customHeight="1" x14ac:dyDescent="0.25">
      <c r="Z34" s="57"/>
    </row>
    <row r="35" spans="16:26" ht="24.95" customHeight="1" x14ac:dyDescent="0.25">
      <c r="Z35" s="57"/>
    </row>
    <row r="36" spans="16:26" ht="24.95" customHeight="1" x14ac:dyDescent="0.25">
      <c r="P36" s="72"/>
      <c r="V36" s="72"/>
      <c r="Z36" s="57"/>
    </row>
    <row r="37" spans="16:26" ht="24.95" customHeight="1" x14ac:dyDescent="0.25">
      <c r="P37" s="72"/>
      <c r="V37" s="72"/>
      <c r="Z37" s="90"/>
    </row>
    <row r="38" spans="16:26" ht="24.95" customHeight="1" x14ac:dyDescent="0.25">
      <c r="P38" s="72"/>
      <c r="V38" s="72"/>
      <c r="Z38" s="90"/>
    </row>
    <row r="39" spans="16:26" ht="24.95" customHeight="1" x14ac:dyDescent="0.25">
      <c r="Z39" s="90"/>
    </row>
    <row r="40" spans="16:26" ht="24.95" customHeight="1" x14ac:dyDescent="0.25">
      <c r="P40" s="73"/>
      <c r="V40" s="73"/>
      <c r="Z40" s="90"/>
    </row>
    <row r="41" spans="16:26" ht="24.95" customHeight="1" x14ac:dyDescent="0.25">
      <c r="Z41" s="90"/>
    </row>
    <row r="42" spans="16:26" ht="24.95" customHeight="1" x14ac:dyDescent="0.25">
      <c r="Z42" s="90"/>
    </row>
    <row r="43" spans="16:26" ht="24.95" customHeight="1" x14ac:dyDescent="0.25">
      <c r="Z43" s="90"/>
    </row>
    <row r="44" spans="16:26" ht="24.95" customHeight="1" x14ac:dyDescent="0.25">
      <c r="Z44" s="90"/>
    </row>
    <row r="45" spans="16:26" ht="24.95" customHeight="1" x14ac:dyDescent="0.25">
      <c r="Z45" s="57"/>
    </row>
    <row r="46" spans="16:26" ht="24.95" customHeight="1" x14ac:dyDescent="0.25">
      <c r="Z46" s="57"/>
    </row>
    <row r="47" spans="16:26" ht="24.95" customHeight="1" x14ac:dyDescent="0.25">
      <c r="Z47" s="57"/>
    </row>
    <row r="48" spans="16:26" ht="24.95" customHeight="1" x14ac:dyDescent="0.25">
      <c r="Z48" s="57"/>
    </row>
    <row r="49" spans="26:26" ht="24.95" customHeight="1" x14ac:dyDescent="0.25">
      <c r="Z49" s="57"/>
    </row>
    <row r="50" spans="26:26" ht="24.95" customHeight="1" x14ac:dyDescent="0.25">
      <c r="Z50" s="57"/>
    </row>
    <row r="51" spans="26:26" ht="24.95" customHeight="1" x14ac:dyDescent="0.25">
      <c r="Z51" s="57"/>
    </row>
    <row r="52" spans="26:26" ht="24.95" customHeight="1" x14ac:dyDescent="0.25">
      <c r="Z52" s="57"/>
    </row>
    <row r="53" spans="26:26" ht="24.95" customHeight="1" x14ac:dyDescent="0.25">
      <c r="Z53" s="57"/>
    </row>
    <row r="54" spans="26:26" ht="24.95" customHeight="1" x14ac:dyDescent="0.25">
      <c r="Z54" s="57"/>
    </row>
    <row r="55" spans="26:26" ht="24.95" customHeight="1" x14ac:dyDescent="0.25">
      <c r="Z55" s="57"/>
    </row>
    <row r="56" spans="26:26" ht="24.95" customHeight="1" x14ac:dyDescent="0.25">
      <c r="Z56" s="57"/>
    </row>
    <row r="57" spans="26:26" ht="24.95" customHeight="1" x14ac:dyDescent="0.25">
      <c r="Z57" s="57"/>
    </row>
    <row r="58" spans="26:26" ht="24.95" customHeight="1" x14ac:dyDescent="0.25">
      <c r="Z58" s="57"/>
    </row>
    <row r="59" spans="26:26" ht="24.95" customHeight="1" x14ac:dyDescent="0.25">
      <c r="Z59" s="57"/>
    </row>
    <row r="60" spans="26:26" ht="24.95" customHeight="1" x14ac:dyDescent="0.25">
      <c r="Z60" s="57"/>
    </row>
    <row r="61" spans="26:26" ht="24.95" customHeight="1" x14ac:dyDescent="0.25">
      <c r="Z61" s="57"/>
    </row>
    <row r="62" spans="26:26" ht="24.95" customHeight="1" x14ac:dyDescent="0.25">
      <c r="Z62" s="57"/>
    </row>
    <row r="63" spans="26:26" ht="24.95" customHeight="1" x14ac:dyDescent="0.25">
      <c r="Z63" s="57"/>
    </row>
    <row r="64" spans="26:26" ht="24.95" customHeight="1" x14ac:dyDescent="0.25">
      <c r="Z64" s="57"/>
    </row>
    <row r="65" spans="26:26" ht="24.95" customHeight="1" x14ac:dyDescent="0.25">
      <c r="Z65" s="57"/>
    </row>
    <row r="66" spans="26:26" ht="24.95" customHeight="1" x14ac:dyDescent="0.25">
      <c r="Z66" s="57"/>
    </row>
    <row r="67" spans="26:26" ht="24.95" customHeight="1" x14ac:dyDescent="0.25">
      <c r="Z67" s="57"/>
    </row>
    <row r="68" spans="26:26" ht="24.95" customHeight="1" x14ac:dyDescent="0.25">
      <c r="Z68" s="57"/>
    </row>
    <row r="69" spans="26:26" ht="24.95" customHeight="1" x14ac:dyDescent="0.25">
      <c r="Z69" s="57"/>
    </row>
    <row r="70" spans="26:26" ht="24.95" customHeight="1" x14ac:dyDescent="0.25">
      <c r="Z70" s="57"/>
    </row>
    <row r="71" spans="26:26" ht="24.95" customHeight="1" x14ac:dyDescent="0.25">
      <c r="Z71" s="57"/>
    </row>
    <row r="72" spans="26:26" ht="24.95" customHeight="1" x14ac:dyDescent="0.25">
      <c r="Z72" s="57"/>
    </row>
    <row r="73" spans="26:26" ht="24.95" customHeight="1" x14ac:dyDescent="0.25">
      <c r="Z73" s="57"/>
    </row>
    <row r="74" spans="26:26" ht="24.95" customHeight="1" x14ac:dyDescent="0.25">
      <c r="Z74" s="57"/>
    </row>
    <row r="75" spans="26:26" ht="24.95" customHeight="1" x14ac:dyDescent="0.25">
      <c r="Z75" s="57"/>
    </row>
    <row r="76" spans="26:26" ht="24.95" customHeight="1" x14ac:dyDescent="0.25">
      <c r="Z76" s="57"/>
    </row>
    <row r="77" spans="26:26" ht="24.95" customHeight="1" x14ac:dyDescent="0.25">
      <c r="Z77" s="57"/>
    </row>
    <row r="78" spans="26:26" ht="24.95" customHeight="1" x14ac:dyDescent="0.25">
      <c r="Z78" s="57"/>
    </row>
    <row r="79" spans="26:26" ht="24.95" customHeight="1" x14ac:dyDescent="0.25">
      <c r="Z79" s="57"/>
    </row>
    <row r="80" spans="26:26" ht="24.95" customHeight="1" x14ac:dyDescent="0.25">
      <c r="Z80" s="57"/>
    </row>
    <row r="81" spans="26:26" ht="24.95" customHeight="1" x14ac:dyDescent="0.25">
      <c r="Z81" s="57"/>
    </row>
    <row r="82" spans="26:26" ht="24.95" customHeight="1" x14ac:dyDescent="0.25">
      <c r="Z82" s="57"/>
    </row>
    <row r="83" spans="26:26" ht="24.95" customHeight="1" x14ac:dyDescent="0.25">
      <c r="Z83" s="57"/>
    </row>
    <row r="84" spans="26:26" ht="24.95" customHeight="1" x14ac:dyDescent="0.25">
      <c r="Z84" s="57"/>
    </row>
    <row r="85" spans="26:26" ht="24.95" customHeight="1" x14ac:dyDescent="0.25">
      <c r="Z85" s="57"/>
    </row>
    <row r="86" spans="26:26" ht="24.95" customHeight="1" x14ac:dyDescent="0.25">
      <c r="Z86" s="57"/>
    </row>
    <row r="87" spans="26:26" ht="24.95" customHeight="1" x14ac:dyDescent="0.25">
      <c r="Z87" s="57"/>
    </row>
    <row r="88" spans="26:26" ht="24.95" customHeight="1" x14ac:dyDescent="0.25">
      <c r="Z88" s="57"/>
    </row>
    <row r="89" spans="26:26" ht="24.95" customHeight="1" x14ac:dyDescent="0.25">
      <c r="Z89" s="57"/>
    </row>
    <row r="90" spans="26:26" ht="24.95" customHeight="1" x14ac:dyDescent="0.25">
      <c r="Z90" s="57"/>
    </row>
    <row r="91" spans="26:26" ht="24.95" customHeight="1" x14ac:dyDescent="0.25">
      <c r="Z91" s="57"/>
    </row>
    <row r="92" spans="26:26" ht="24.95" customHeight="1" x14ac:dyDescent="0.25">
      <c r="Z92" s="57"/>
    </row>
    <row r="93" spans="26:26" ht="24.95" customHeight="1" x14ac:dyDescent="0.25">
      <c r="Z93" s="57"/>
    </row>
    <row r="94" spans="26:26" ht="24.95" customHeight="1" x14ac:dyDescent="0.25">
      <c r="Z94" s="57"/>
    </row>
    <row r="95" spans="26:26" ht="24.95" customHeight="1" x14ac:dyDescent="0.25">
      <c r="Z95" s="57"/>
    </row>
    <row r="96" spans="26:26" ht="24.95" customHeight="1" x14ac:dyDescent="0.25">
      <c r="Z96" s="57"/>
    </row>
    <row r="97" spans="26:26" ht="24.95" customHeight="1" x14ac:dyDescent="0.25">
      <c r="Z97" s="57"/>
    </row>
    <row r="98" spans="26:26" ht="24.95" customHeight="1" x14ac:dyDescent="0.25">
      <c r="Z98" s="57"/>
    </row>
    <row r="99" spans="26:26" ht="24.95" customHeight="1" x14ac:dyDescent="0.25">
      <c r="Z99" s="57"/>
    </row>
    <row r="100" spans="26:26" ht="24.95" customHeight="1" x14ac:dyDescent="0.25">
      <c r="Z100" s="57"/>
    </row>
    <row r="101" spans="26:26" ht="24.95" customHeight="1" x14ac:dyDescent="0.25">
      <c r="Z101" s="57"/>
    </row>
    <row r="102" spans="26:26" ht="24.95" customHeight="1" x14ac:dyDescent="0.25">
      <c r="Z102" s="57"/>
    </row>
    <row r="103" spans="26:26" ht="24.95" customHeight="1" x14ac:dyDescent="0.25">
      <c r="Z103" s="57"/>
    </row>
    <row r="104" spans="26:26" ht="24.95" customHeight="1" x14ac:dyDescent="0.25">
      <c r="Z104" s="57"/>
    </row>
    <row r="105" spans="26:26" ht="24.95" customHeight="1" x14ac:dyDescent="0.25">
      <c r="Z105" s="57"/>
    </row>
    <row r="106" spans="26:26" ht="24.95" customHeight="1" x14ac:dyDescent="0.25">
      <c r="Z106" s="57"/>
    </row>
    <row r="107" spans="26:26" ht="24.95" customHeight="1" x14ac:dyDescent="0.25">
      <c r="Z107" s="57"/>
    </row>
    <row r="108" spans="26:26" ht="24.95" customHeight="1" x14ac:dyDescent="0.25">
      <c r="Z108" s="57"/>
    </row>
    <row r="109" spans="26:26" ht="24.95" customHeight="1" x14ac:dyDescent="0.25">
      <c r="Z109" s="57"/>
    </row>
    <row r="110" spans="26:26" ht="24.95" customHeight="1" x14ac:dyDescent="0.25">
      <c r="Z110" s="57"/>
    </row>
    <row r="111" spans="26:26" ht="24.95" customHeight="1" x14ac:dyDescent="0.25">
      <c r="Z111" s="57"/>
    </row>
    <row r="112" spans="26:26" ht="24.95" customHeight="1" x14ac:dyDescent="0.25">
      <c r="Z112" s="57"/>
    </row>
    <row r="113" spans="26:26" ht="24.95" customHeight="1" x14ac:dyDescent="0.25">
      <c r="Z113" s="57"/>
    </row>
    <row r="114" spans="26:26" ht="24.95" customHeight="1" x14ac:dyDescent="0.25">
      <c r="Z114" s="57"/>
    </row>
    <row r="115" spans="26:26" ht="24.95" customHeight="1" x14ac:dyDescent="0.25">
      <c r="Z115" s="57"/>
    </row>
    <row r="116" spans="26:26" ht="24.95" customHeight="1" x14ac:dyDescent="0.25">
      <c r="Z116" s="57"/>
    </row>
    <row r="117" spans="26:26" ht="24.95" customHeight="1" x14ac:dyDescent="0.25">
      <c r="Z117" s="57"/>
    </row>
    <row r="118" spans="26:26" ht="24.95" customHeight="1" x14ac:dyDescent="0.25">
      <c r="Z118" s="57"/>
    </row>
    <row r="119" spans="26:26" ht="24.95" customHeight="1" x14ac:dyDescent="0.25">
      <c r="Z119" s="57"/>
    </row>
    <row r="120" spans="26:26" ht="24.95" customHeight="1" x14ac:dyDescent="0.25">
      <c r="Z120" s="57"/>
    </row>
    <row r="121" spans="26:26" ht="24.95" customHeight="1" x14ac:dyDescent="0.25">
      <c r="Z121" s="57"/>
    </row>
    <row r="122" spans="26:26" ht="24.95" customHeight="1" x14ac:dyDescent="0.25">
      <c r="Z122" s="57"/>
    </row>
    <row r="123" spans="26:26" ht="24.95" customHeight="1" x14ac:dyDescent="0.25">
      <c r="Z123" s="57"/>
    </row>
    <row r="124" spans="26:26" ht="24.95" customHeight="1" x14ac:dyDescent="0.25">
      <c r="Z124" s="57"/>
    </row>
    <row r="125" spans="26:26" ht="24.95" customHeight="1" x14ac:dyDescent="0.25">
      <c r="Z125" s="57"/>
    </row>
    <row r="126" spans="26:26" ht="24.95" customHeight="1" x14ac:dyDescent="0.25">
      <c r="Z126" s="57"/>
    </row>
    <row r="127" spans="26:26" ht="24.95" customHeight="1" x14ac:dyDescent="0.25">
      <c r="Z127" s="57"/>
    </row>
    <row r="128" spans="26:26" ht="24.95" customHeight="1" x14ac:dyDescent="0.25">
      <c r="Z128" s="57"/>
    </row>
    <row r="129" spans="26:26" ht="24.95" customHeight="1" x14ac:dyDescent="0.25">
      <c r="Z129" s="57"/>
    </row>
    <row r="130" spans="26:26" ht="24.95" customHeight="1" x14ac:dyDescent="0.25">
      <c r="Z130" s="57"/>
    </row>
    <row r="131" spans="26:26" ht="24.95" customHeight="1" x14ac:dyDescent="0.25">
      <c r="Z131" s="57"/>
    </row>
    <row r="132" spans="26:26" ht="24.95" customHeight="1" x14ac:dyDescent="0.25">
      <c r="Z132" s="57"/>
    </row>
    <row r="133" spans="26:26" ht="24.95" customHeight="1" x14ac:dyDescent="0.25">
      <c r="Z133" s="57"/>
    </row>
    <row r="134" spans="26:26" ht="24.95" customHeight="1" x14ac:dyDescent="0.25">
      <c r="Z134" s="57"/>
    </row>
    <row r="135" spans="26:26" ht="24.95" customHeight="1" x14ac:dyDescent="0.25">
      <c r="Z135" s="57"/>
    </row>
    <row r="136" spans="26:26" ht="24.95" customHeight="1" x14ac:dyDescent="0.25">
      <c r="Z136" s="57"/>
    </row>
    <row r="137" spans="26:26" ht="24.95" customHeight="1" x14ac:dyDescent="0.25">
      <c r="Z137" s="57"/>
    </row>
    <row r="138" spans="26:26" ht="24.95" customHeight="1" x14ac:dyDescent="0.25">
      <c r="Z138" s="57"/>
    </row>
    <row r="139" spans="26:26" ht="24.95" customHeight="1" x14ac:dyDescent="0.25">
      <c r="Z139" s="57"/>
    </row>
    <row r="140" spans="26:26" ht="24.95" customHeight="1" x14ac:dyDescent="0.25">
      <c r="Z140" s="57"/>
    </row>
    <row r="141" spans="26:26" ht="24.95" customHeight="1" x14ac:dyDescent="0.25">
      <c r="Z141" s="57"/>
    </row>
    <row r="142" spans="26:26" ht="24.95" customHeight="1" x14ac:dyDescent="0.25">
      <c r="Z142" s="57"/>
    </row>
    <row r="143" spans="26:26" ht="24.95" customHeight="1" x14ac:dyDescent="0.25">
      <c r="Z143" s="57"/>
    </row>
    <row r="144" spans="26:26" ht="24.95" customHeight="1" x14ac:dyDescent="0.25">
      <c r="Z144" s="57"/>
    </row>
    <row r="145" spans="26:26" ht="24.95" customHeight="1" x14ac:dyDescent="0.25">
      <c r="Z145" s="57"/>
    </row>
    <row r="146" spans="26:26" ht="24.95" customHeight="1" x14ac:dyDescent="0.25">
      <c r="Z146" s="57"/>
    </row>
    <row r="147" spans="26:26" ht="24.95" customHeight="1" x14ac:dyDescent="0.25">
      <c r="Z147" s="57"/>
    </row>
    <row r="148" spans="26:26" ht="24.95" customHeight="1" x14ac:dyDescent="0.25">
      <c r="Z148" s="57"/>
    </row>
    <row r="149" spans="26:26" ht="24.95" customHeight="1" x14ac:dyDescent="0.25">
      <c r="Z149" s="57"/>
    </row>
    <row r="150" spans="26:26" ht="24.95" customHeight="1" x14ac:dyDescent="0.25">
      <c r="Z150" s="57"/>
    </row>
    <row r="151" spans="26:26" ht="24.95" customHeight="1" x14ac:dyDescent="0.25">
      <c r="Z151" s="57"/>
    </row>
    <row r="152" spans="26:26" ht="24.95" customHeight="1" x14ac:dyDescent="0.25">
      <c r="Z152" s="57"/>
    </row>
    <row r="153" spans="26:26" ht="24.95" customHeight="1" x14ac:dyDescent="0.25">
      <c r="Z153" s="57"/>
    </row>
    <row r="154" spans="26:26" ht="24.95" customHeight="1" x14ac:dyDescent="0.25">
      <c r="Z154" s="57"/>
    </row>
    <row r="155" spans="26:26" ht="24.95" customHeight="1" x14ac:dyDescent="0.25">
      <c r="Z155" s="57"/>
    </row>
    <row r="156" spans="26:26" ht="24.95" customHeight="1" x14ac:dyDescent="0.25">
      <c r="Z156" s="57"/>
    </row>
    <row r="157" spans="26:26" ht="24.95" customHeight="1" x14ac:dyDescent="0.25">
      <c r="Z157" s="57"/>
    </row>
    <row r="158" spans="26:26" ht="24.95" customHeight="1" x14ac:dyDescent="0.25">
      <c r="Z158" s="57"/>
    </row>
    <row r="159" spans="26:26" ht="24.95" customHeight="1" x14ac:dyDescent="0.25">
      <c r="Z159" s="57"/>
    </row>
    <row r="160" spans="26:26" ht="24.95" customHeight="1" x14ac:dyDescent="0.25">
      <c r="Z160" s="57"/>
    </row>
    <row r="161" spans="26:26" ht="24.95" customHeight="1" x14ac:dyDescent="0.25">
      <c r="Z161" s="57"/>
    </row>
    <row r="162" spans="26:26" ht="24.95" customHeight="1" x14ac:dyDescent="0.25">
      <c r="Z162" s="57"/>
    </row>
    <row r="163" spans="26:26" ht="24.95" customHeight="1" x14ac:dyDescent="0.25">
      <c r="Z163" s="57"/>
    </row>
    <row r="164" spans="26:26" ht="24.95" customHeight="1" x14ac:dyDescent="0.25">
      <c r="Z164" s="57"/>
    </row>
    <row r="165" spans="26:26" ht="24.95" customHeight="1" x14ac:dyDescent="0.25">
      <c r="Z165" s="57"/>
    </row>
    <row r="166" spans="26:26" ht="24.95" customHeight="1" x14ac:dyDescent="0.25">
      <c r="Z166" s="57"/>
    </row>
    <row r="167" spans="26:26" ht="24.95" customHeight="1" x14ac:dyDescent="0.25">
      <c r="Z167" s="57"/>
    </row>
    <row r="168" spans="26:26" ht="24.95" customHeight="1" x14ac:dyDescent="0.25">
      <c r="Z168" s="57"/>
    </row>
    <row r="169" spans="26:26" ht="24.95" customHeight="1" x14ac:dyDescent="0.25">
      <c r="Z169" s="57"/>
    </row>
    <row r="170" spans="26:26" ht="24.95" customHeight="1" x14ac:dyDescent="0.25">
      <c r="Z170" s="57"/>
    </row>
    <row r="171" spans="26:26" ht="24.95" customHeight="1" x14ac:dyDescent="0.25">
      <c r="Z171" s="57"/>
    </row>
    <row r="172" spans="26:26" ht="24.95" customHeight="1" x14ac:dyDescent="0.25">
      <c r="Z172" s="57"/>
    </row>
    <row r="173" spans="26:26" ht="24.95" customHeight="1" x14ac:dyDescent="0.25">
      <c r="Z173" s="57"/>
    </row>
    <row r="174" spans="26:26" ht="24.95" customHeight="1" x14ac:dyDescent="0.25">
      <c r="Z174" s="57"/>
    </row>
    <row r="175" spans="26:26" ht="24.95" customHeight="1" x14ac:dyDescent="0.25">
      <c r="Z175" s="57"/>
    </row>
    <row r="176" spans="26:26" ht="24.95" customHeight="1" x14ac:dyDescent="0.25">
      <c r="Z176" s="57"/>
    </row>
    <row r="177" spans="26:26" ht="24.95" customHeight="1" x14ac:dyDescent="0.25">
      <c r="Z177" s="57"/>
    </row>
    <row r="178" spans="26:26" ht="24.95" customHeight="1" x14ac:dyDescent="0.25">
      <c r="Z178" s="57"/>
    </row>
    <row r="179" spans="26:26" ht="24.95" customHeight="1" x14ac:dyDescent="0.25">
      <c r="Z179" s="57"/>
    </row>
    <row r="180" spans="26:26" ht="24.95" customHeight="1" x14ac:dyDescent="0.25">
      <c r="Z180" s="57"/>
    </row>
    <row r="181" spans="26:26" ht="24.95" customHeight="1" x14ac:dyDescent="0.25">
      <c r="Z181" s="57"/>
    </row>
    <row r="182" spans="26:26" ht="24.95" customHeight="1" x14ac:dyDescent="0.25">
      <c r="Z182" s="57"/>
    </row>
    <row r="183" spans="26:26" ht="24.95" customHeight="1" x14ac:dyDescent="0.25">
      <c r="Z183" s="57"/>
    </row>
    <row r="184" spans="26:26" ht="24.95" customHeight="1" x14ac:dyDescent="0.25">
      <c r="Z184" s="57"/>
    </row>
    <row r="185" spans="26:26" ht="24.95" customHeight="1" x14ac:dyDescent="0.25">
      <c r="Z185" s="57"/>
    </row>
    <row r="186" spans="26:26" ht="24.95" customHeight="1" x14ac:dyDescent="0.25">
      <c r="Z186" s="57"/>
    </row>
    <row r="187" spans="26:26" ht="24.95" customHeight="1" x14ac:dyDescent="0.25">
      <c r="Z187" s="57"/>
    </row>
    <row r="188" spans="26:26" ht="24.95" customHeight="1" x14ac:dyDescent="0.25">
      <c r="Z188" s="57"/>
    </row>
    <row r="189" spans="26:26" ht="24.95" customHeight="1" x14ac:dyDescent="0.25">
      <c r="Z189" s="57"/>
    </row>
    <row r="190" spans="26:26" ht="24.95" customHeight="1" x14ac:dyDescent="0.25">
      <c r="Z190" s="57"/>
    </row>
    <row r="191" spans="26:26" ht="24.95" customHeight="1" x14ac:dyDescent="0.25">
      <c r="Z191" s="57"/>
    </row>
    <row r="192" spans="26:26" ht="24.95" customHeight="1" x14ac:dyDescent="0.25">
      <c r="Z192" s="57"/>
    </row>
    <row r="193" spans="26:26" ht="24.95" customHeight="1" x14ac:dyDescent="0.25">
      <c r="Z193" s="57"/>
    </row>
    <row r="194" spans="26:26" ht="24.95" customHeight="1" x14ac:dyDescent="0.25">
      <c r="Z194" s="57"/>
    </row>
    <row r="195" spans="26:26" ht="24.95" customHeight="1" x14ac:dyDescent="0.25">
      <c r="Z195" s="57"/>
    </row>
    <row r="196" spans="26:26" ht="24.95" customHeight="1" x14ac:dyDescent="0.25">
      <c r="Z196" s="57"/>
    </row>
    <row r="197" spans="26:26" ht="24.95" customHeight="1" x14ac:dyDescent="0.25">
      <c r="Z197" s="57"/>
    </row>
    <row r="198" spans="26:26" ht="24.95" customHeight="1" x14ac:dyDescent="0.25">
      <c r="Z198" s="57"/>
    </row>
    <row r="199" spans="26:26" ht="24.95" customHeight="1" x14ac:dyDescent="0.25">
      <c r="Z199" s="57"/>
    </row>
    <row r="200" spans="26:26" ht="24.95" customHeight="1" x14ac:dyDescent="0.25">
      <c r="Z200" s="57"/>
    </row>
    <row r="201" spans="26:26" ht="24.95" customHeight="1" x14ac:dyDescent="0.25">
      <c r="Z201" s="57"/>
    </row>
    <row r="202" spans="26:26" ht="24.95" customHeight="1" x14ac:dyDescent="0.25">
      <c r="Z202" s="57"/>
    </row>
    <row r="203" spans="26:26" ht="24.95" customHeight="1" x14ac:dyDescent="0.25">
      <c r="Z203" s="57"/>
    </row>
    <row r="204" spans="26:26" ht="24.95" customHeight="1" x14ac:dyDescent="0.25">
      <c r="Z204" s="57"/>
    </row>
    <row r="205" spans="26:26" ht="24.95" customHeight="1" x14ac:dyDescent="0.25">
      <c r="Z205" s="57"/>
    </row>
    <row r="206" spans="26:26" ht="24.95" customHeight="1" x14ac:dyDescent="0.25">
      <c r="Z206" s="57"/>
    </row>
    <row r="207" spans="26:26" ht="24.95" customHeight="1" x14ac:dyDescent="0.25">
      <c r="Z207" s="57"/>
    </row>
    <row r="208" spans="26:26" ht="24.95" customHeight="1" x14ac:dyDescent="0.25">
      <c r="Z208" s="57"/>
    </row>
    <row r="209" spans="26:26" ht="24.95" customHeight="1" x14ac:dyDescent="0.25">
      <c r="Z209" s="57"/>
    </row>
    <row r="210" spans="26:26" ht="24.95" customHeight="1" x14ac:dyDescent="0.25">
      <c r="Z210" s="57"/>
    </row>
    <row r="211" spans="26:26" ht="24.95" customHeight="1" x14ac:dyDescent="0.25">
      <c r="Z211" s="57"/>
    </row>
    <row r="212" spans="26:26" ht="24.95" customHeight="1" x14ac:dyDescent="0.25">
      <c r="Z212" s="57"/>
    </row>
    <row r="213" spans="26:26" ht="24.95" customHeight="1" x14ac:dyDescent="0.25">
      <c r="Z213" s="57"/>
    </row>
    <row r="214" spans="26:26" ht="24.95" customHeight="1" x14ac:dyDescent="0.25">
      <c r="Z214" s="57"/>
    </row>
    <row r="215" spans="26:26" ht="24.95" customHeight="1" x14ac:dyDescent="0.25">
      <c r="Z215" s="57"/>
    </row>
    <row r="216" spans="26:26" ht="24.95" customHeight="1" x14ac:dyDescent="0.25">
      <c r="Z216" s="57"/>
    </row>
    <row r="217" spans="26:26" ht="24.95" customHeight="1" x14ac:dyDescent="0.25">
      <c r="Z217" s="57"/>
    </row>
    <row r="218" spans="26:26" ht="24.95" customHeight="1" x14ac:dyDescent="0.25">
      <c r="Z218" s="57"/>
    </row>
    <row r="219" spans="26:26" ht="24.95" customHeight="1" x14ac:dyDescent="0.25">
      <c r="Z219" s="57"/>
    </row>
    <row r="220" spans="26:26" ht="24.95" customHeight="1" x14ac:dyDescent="0.25">
      <c r="Z220" s="57"/>
    </row>
    <row r="221" spans="26:26" ht="24.95" customHeight="1" x14ac:dyDescent="0.25">
      <c r="Z221" s="57"/>
    </row>
    <row r="222" spans="26:26" ht="24.95" customHeight="1" x14ac:dyDescent="0.25">
      <c r="Z222" s="57"/>
    </row>
    <row r="223" spans="26:26" ht="24.95" customHeight="1" x14ac:dyDescent="0.25">
      <c r="Z223" s="57"/>
    </row>
    <row r="224" spans="26:26" ht="24.95" customHeight="1" x14ac:dyDescent="0.25">
      <c r="Z224" s="57"/>
    </row>
    <row r="225" spans="26:26" ht="24.95" customHeight="1" x14ac:dyDescent="0.25">
      <c r="Z225" s="57"/>
    </row>
    <row r="226" spans="26:26" ht="24.95" customHeight="1" x14ac:dyDescent="0.25">
      <c r="Z226" s="57"/>
    </row>
    <row r="227" spans="26:26" ht="24.95" customHeight="1" x14ac:dyDescent="0.25">
      <c r="Z227" s="57"/>
    </row>
    <row r="228" spans="26:26" ht="24.95" customHeight="1" x14ac:dyDescent="0.25">
      <c r="Z228" s="57"/>
    </row>
    <row r="229" spans="26:26" ht="24.95" customHeight="1" x14ac:dyDescent="0.25">
      <c r="Z229" s="57"/>
    </row>
    <row r="230" spans="26:26" ht="24.95" customHeight="1" x14ac:dyDescent="0.25">
      <c r="Z230" s="57"/>
    </row>
    <row r="231" spans="26:26" ht="24.95" customHeight="1" x14ac:dyDescent="0.25">
      <c r="Z231" s="57"/>
    </row>
    <row r="232" spans="26:26" ht="24.95" customHeight="1" x14ac:dyDescent="0.25">
      <c r="Z232" s="57"/>
    </row>
    <row r="233" spans="26:26" ht="24.95" customHeight="1" x14ac:dyDescent="0.25">
      <c r="Z233" s="57"/>
    </row>
    <row r="234" spans="26:26" ht="24.95" customHeight="1" x14ac:dyDescent="0.25">
      <c r="Z234" s="57"/>
    </row>
    <row r="235" spans="26:26" ht="24.95" customHeight="1" x14ac:dyDescent="0.25">
      <c r="Z235" s="57"/>
    </row>
    <row r="236" spans="26:26" ht="24.95" customHeight="1" x14ac:dyDescent="0.25">
      <c r="Z236" s="57"/>
    </row>
    <row r="237" spans="26:26" ht="24.95" customHeight="1" x14ac:dyDescent="0.25">
      <c r="Z237" s="57"/>
    </row>
    <row r="238" spans="26:26" ht="24.95" customHeight="1" x14ac:dyDescent="0.25">
      <c r="Z238" s="57"/>
    </row>
    <row r="239" spans="26:26" ht="24.95" customHeight="1" x14ac:dyDescent="0.25">
      <c r="Z239" s="57"/>
    </row>
    <row r="240" spans="26:26" ht="24.95" customHeight="1" x14ac:dyDescent="0.25">
      <c r="Z240" s="57"/>
    </row>
    <row r="241" spans="26:26" ht="24.95" customHeight="1" x14ac:dyDescent="0.25">
      <c r="Z241" s="57"/>
    </row>
    <row r="242" spans="26:26" ht="24.95" customHeight="1" x14ac:dyDescent="0.25">
      <c r="Z242" s="57"/>
    </row>
    <row r="243" spans="26:26" ht="24.95" customHeight="1" x14ac:dyDescent="0.25">
      <c r="Z243" s="57"/>
    </row>
    <row r="244" spans="26:26" ht="24.95" customHeight="1" x14ac:dyDescent="0.25">
      <c r="Z244" s="57"/>
    </row>
    <row r="245" spans="26:26" ht="24.95" customHeight="1" x14ac:dyDescent="0.25">
      <c r="Z245" s="57"/>
    </row>
    <row r="246" spans="26:26" ht="24.95" customHeight="1" x14ac:dyDescent="0.25">
      <c r="Z246" s="57"/>
    </row>
    <row r="247" spans="26:26" ht="24.95" customHeight="1" x14ac:dyDescent="0.25">
      <c r="Z247" s="57"/>
    </row>
    <row r="248" spans="26:26" ht="24.95" customHeight="1" x14ac:dyDescent="0.25">
      <c r="Z248" s="57"/>
    </row>
    <row r="249" spans="26:26" ht="24.95" customHeight="1" x14ac:dyDescent="0.25">
      <c r="Z249" s="57"/>
    </row>
    <row r="250" spans="26:26" ht="24.95" customHeight="1" x14ac:dyDescent="0.25">
      <c r="Z250" s="57"/>
    </row>
    <row r="251" spans="26:26" ht="24.95" customHeight="1" x14ac:dyDescent="0.25">
      <c r="Z251" s="57"/>
    </row>
    <row r="252" spans="26:26" ht="24.95" customHeight="1" x14ac:dyDescent="0.25">
      <c r="Z252" s="57"/>
    </row>
    <row r="253" spans="26:26" ht="24.95" customHeight="1" x14ac:dyDescent="0.25">
      <c r="Z253" s="57"/>
    </row>
    <row r="254" spans="26:26" ht="24.95" customHeight="1" x14ac:dyDescent="0.25">
      <c r="Z254" s="57"/>
    </row>
    <row r="255" spans="26:26" ht="24.95" customHeight="1" x14ac:dyDescent="0.25">
      <c r="Z255" s="57"/>
    </row>
    <row r="256" spans="26:26" ht="24.95" customHeight="1" x14ac:dyDescent="0.25">
      <c r="Z256" s="57"/>
    </row>
    <row r="257" spans="26:26" ht="24.95" customHeight="1" x14ac:dyDescent="0.25">
      <c r="Z257" s="57"/>
    </row>
    <row r="258" spans="26:26" ht="24.95" customHeight="1" x14ac:dyDescent="0.25">
      <c r="Z258" s="57"/>
    </row>
    <row r="259" spans="26:26" ht="24.95" customHeight="1" x14ac:dyDescent="0.25">
      <c r="Z259" s="57"/>
    </row>
    <row r="260" spans="26:26" ht="24.95" customHeight="1" x14ac:dyDescent="0.25">
      <c r="Z260" s="57"/>
    </row>
    <row r="261" spans="26:26" ht="24.95" customHeight="1" x14ac:dyDescent="0.25">
      <c r="Z261" s="57"/>
    </row>
    <row r="262" spans="26:26" ht="24.95" customHeight="1" x14ac:dyDescent="0.25">
      <c r="Z262" s="57"/>
    </row>
    <row r="263" spans="26:26" ht="24.95" customHeight="1" x14ac:dyDescent="0.25">
      <c r="Z263" s="57"/>
    </row>
    <row r="264" spans="26:26" ht="24.95" customHeight="1" x14ac:dyDescent="0.25">
      <c r="Z264" s="57"/>
    </row>
    <row r="265" spans="26:26" ht="24.95" customHeight="1" x14ac:dyDescent="0.25">
      <c r="Z265" s="57"/>
    </row>
    <row r="266" spans="26:26" ht="24.95" customHeight="1" x14ac:dyDescent="0.25">
      <c r="Z266" s="57"/>
    </row>
    <row r="267" spans="26:26" ht="24.95" customHeight="1" x14ac:dyDescent="0.25">
      <c r="Z267" s="57"/>
    </row>
    <row r="268" spans="26:26" ht="24.95" customHeight="1" x14ac:dyDescent="0.25">
      <c r="Z268" s="57"/>
    </row>
    <row r="269" spans="26:26" ht="24.95" customHeight="1" x14ac:dyDescent="0.25">
      <c r="Z269" s="57"/>
    </row>
    <row r="270" spans="26:26" ht="24.95" customHeight="1" x14ac:dyDescent="0.25">
      <c r="Z270" s="57"/>
    </row>
    <row r="271" spans="26:26" ht="24.95" customHeight="1" x14ac:dyDescent="0.25">
      <c r="Z271" s="57"/>
    </row>
    <row r="272" spans="26:26" ht="24.95" customHeight="1" x14ac:dyDescent="0.25">
      <c r="Z272" s="57"/>
    </row>
    <row r="273" spans="26:26" ht="24.95" customHeight="1" x14ac:dyDescent="0.25">
      <c r="Z273" s="57"/>
    </row>
    <row r="274" spans="26:26" ht="24.95" customHeight="1" x14ac:dyDescent="0.25">
      <c r="Z274" s="57"/>
    </row>
    <row r="275" spans="26:26" ht="24.95" customHeight="1" x14ac:dyDescent="0.25">
      <c r="Z275" s="57"/>
    </row>
    <row r="276" spans="26:26" ht="24.95" customHeight="1" x14ac:dyDescent="0.25">
      <c r="Z276" s="57"/>
    </row>
    <row r="277" spans="26:26" ht="24.95" customHeight="1" x14ac:dyDescent="0.25">
      <c r="Z277" s="57"/>
    </row>
    <row r="278" spans="26:26" ht="24.95" customHeight="1" x14ac:dyDescent="0.25">
      <c r="Z278" s="57"/>
    </row>
    <row r="279" spans="26:26" ht="24.95" customHeight="1" x14ac:dyDescent="0.25">
      <c r="Z279" s="57"/>
    </row>
    <row r="280" spans="26:26" ht="24.95" customHeight="1" x14ac:dyDescent="0.25">
      <c r="Z280" s="57"/>
    </row>
    <row r="281" spans="26:26" ht="24.95" customHeight="1" x14ac:dyDescent="0.25">
      <c r="Z281" s="57"/>
    </row>
    <row r="282" spans="26:26" ht="24.95" customHeight="1" x14ac:dyDescent="0.25">
      <c r="Z282" s="57"/>
    </row>
    <row r="283" spans="26:26" ht="24.95" customHeight="1" x14ac:dyDescent="0.25">
      <c r="Z283" s="57"/>
    </row>
    <row r="284" spans="26:26" ht="24.95" customHeight="1" x14ac:dyDescent="0.25">
      <c r="Z284" s="57"/>
    </row>
    <row r="285" spans="26:26" ht="24.95" customHeight="1" x14ac:dyDescent="0.25">
      <c r="Z285" s="57"/>
    </row>
    <row r="286" spans="26:26" ht="24.95" customHeight="1" x14ac:dyDescent="0.25">
      <c r="Z286" s="57"/>
    </row>
    <row r="287" spans="26:26" ht="24.95" customHeight="1" x14ac:dyDescent="0.25">
      <c r="Z287" s="57"/>
    </row>
    <row r="288" spans="26:26" ht="24.95" customHeight="1" x14ac:dyDescent="0.25">
      <c r="Z288" s="57"/>
    </row>
    <row r="289" spans="26:26" ht="24.95" customHeight="1" x14ac:dyDescent="0.25">
      <c r="Z289" s="57"/>
    </row>
    <row r="290" spans="26:26" ht="24.95" customHeight="1" x14ac:dyDescent="0.25">
      <c r="Z290" s="57"/>
    </row>
    <row r="291" spans="26:26" ht="24.95" customHeight="1" x14ac:dyDescent="0.25">
      <c r="Z291" s="57"/>
    </row>
    <row r="292" spans="26:26" ht="24.95" customHeight="1" x14ac:dyDescent="0.25">
      <c r="Z292" s="57"/>
    </row>
    <row r="293" spans="26:26" ht="24.95" customHeight="1" x14ac:dyDescent="0.25">
      <c r="Z293" s="57"/>
    </row>
    <row r="294" spans="26:26" ht="24.95" customHeight="1" x14ac:dyDescent="0.25">
      <c r="Z294" s="57"/>
    </row>
    <row r="295" spans="26:26" ht="24.95" customHeight="1" x14ac:dyDescent="0.25">
      <c r="Z295" s="57"/>
    </row>
    <row r="296" spans="26:26" ht="24.95" customHeight="1" x14ac:dyDescent="0.25">
      <c r="Z296" s="57"/>
    </row>
    <row r="297" spans="26:26" ht="24.95" customHeight="1" x14ac:dyDescent="0.25">
      <c r="Z297" s="57"/>
    </row>
    <row r="298" spans="26:26" ht="24.95" customHeight="1" x14ac:dyDescent="0.25">
      <c r="Z298" s="57"/>
    </row>
    <row r="299" spans="26:26" ht="24.95" customHeight="1" x14ac:dyDescent="0.25">
      <c r="Z299" s="57"/>
    </row>
    <row r="300" spans="26:26" ht="24.95" customHeight="1" x14ac:dyDescent="0.25">
      <c r="Z300" s="57"/>
    </row>
    <row r="301" spans="26:26" ht="24.95" customHeight="1" x14ac:dyDescent="0.25">
      <c r="Z301" s="57"/>
    </row>
    <row r="302" spans="26:26" ht="24.95" customHeight="1" x14ac:dyDescent="0.25">
      <c r="Z302" s="57"/>
    </row>
    <row r="303" spans="26:26" ht="24.95" customHeight="1" x14ac:dyDescent="0.25">
      <c r="Z303" s="57"/>
    </row>
    <row r="304" spans="26:26" ht="24.95" customHeight="1" x14ac:dyDescent="0.25">
      <c r="Z304" s="57"/>
    </row>
    <row r="305" spans="26:26" ht="24.95" customHeight="1" x14ac:dyDescent="0.25">
      <c r="Z305" s="57"/>
    </row>
    <row r="306" spans="26:26" ht="24.95" customHeight="1" x14ac:dyDescent="0.25">
      <c r="Z306" s="57"/>
    </row>
    <row r="307" spans="26:26" ht="24.95" customHeight="1" x14ac:dyDescent="0.25">
      <c r="Z307" s="57"/>
    </row>
    <row r="308" spans="26:26" ht="24.95" customHeight="1" x14ac:dyDescent="0.25">
      <c r="Z308" s="57"/>
    </row>
    <row r="309" spans="26:26" ht="24.95" customHeight="1" x14ac:dyDescent="0.25">
      <c r="Z309" s="57"/>
    </row>
    <row r="310" spans="26:26" ht="24.95" customHeight="1" x14ac:dyDescent="0.25">
      <c r="Z310" s="57"/>
    </row>
    <row r="311" spans="26:26" ht="24.95" customHeight="1" x14ac:dyDescent="0.25">
      <c r="Z311" s="57"/>
    </row>
    <row r="312" spans="26:26" ht="24.95" customHeight="1" x14ac:dyDescent="0.25">
      <c r="Z312" s="57"/>
    </row>
    <row r="313" spans="26:26" ht="24.95" customHeight="1" x14ac:dyDescent="0.25">
      <c r="Z313" s="57"/>
    </row>
    <row r="314" spans="26:26" ht="24.95" customHeight="1" x14ac:dyDescent="0.25">
      <c r="Z314" s="57"/>
    </row>
    <row r="315" spans="26:26" ht="24.95" customHeight="1" x14ac:dyDescent="0.25">
      <c r="Z315" s="57"/>
    </row>
    <row r="316" spans="26:26" ht="24.95" customHeight="1" x14ac:dyDescent="0.25">
      <c r="Z316" s="57"/>
    </row>
    <row r="317" spans="26:26" ht="24.95" customHeight="1" x14ac:dyDescent="0.25">
      <c r="Z317" s="57"/>
    </row>
    <row r="318" spans="26:26" ht="24.95" customHeight="1" x14ac:dyDescent="0.25">
      <c r="Z318" s="57"/>
    </row>
    <row r="319" spans="26:26" ht="24.95" customHeight="1" x14ac:dyDescent="0.25">
      <c r="Z319" s="57"/>
    </row>
    <row r="320" spans="26:26" ht="24.95" customHeight="1" x14ac:dyDescent="0.25">
      <c r="Z320" s="57"/>
    </row>
    <row r="321" spans="26:26" ht="24.95" customHeight="1" x14ac:dyDescent="0.25">
      <c r="Z321" s="57"/>
    </row>
    <row r="322" spans="26:26" ht="24.95" customHeight="1" x14ac:dyDescent="0.25">
      <c r="Z322" s="57"/>
    </row>
    <row r="323" spans="26:26" ht="24.95" customHeight="1" x14ac:dyDescent="0.25">
      <c r="Z323" s="57"/>
    </row>
    <row r="324" spans="26:26" ht="24.95" customHeight="1" x14ac:dyDescent="0.25">
      <c r="Z324" s="57"/>
    </row>
    <row r="325" spans="26:26" ht="24.95" customHeight="1" x14ac:dyDescent="0.25">
      <c r="Z325" s="57"/>
    </row>
    <row r="326" spans="26:26" ht="24.95" customHeight="1" x14ac:dyDescent="0.25">
      <c r="Z326" s="57"/>
    </row>
    <row r="327" spans="26:26" ht="24.95" customHeight="1" x14ac:dyDescent="0.25">
      <c r="Z327" s="57"/>
    </row>
    <row r="328" spans="26:26" ht="24.95" customHeight="1" x14ac:dyDescent="0.25">
      <c r="Z328" s="57"/>
    </row>
    <row r="329" spans="26:26" ht="24.95" customHeight="1" x14ac:dyDescent="0.25">
      <c r="Z329" s="57"/>
    </row>
    <row r="330" spans="26:26" ht="24.95" customHeight="1" x14ac:dyDescent="0.25">
      <c r="Z330" s="57"/>
    </row>
    <row r="331" spans="26:26" ht="24.95" customHeight="1" x14ac:dyDescent="0.25">
      <c r="Z331" s="57"/>
    </row>
    <row r="332" spans="26:26" ht="24.95" customHeight="1" x14ac:dyDescent="0.25">
      <c r="Z332" s="57"/>
    </row>
    <row r="333" spans="26:26" ht="24.95" customHeight="1" x14ac:dyDescent="0.25">
      <c r="Z333" s="57"/>
    </row>
    <row r="334" spans="26:26" ht="24.95" customHeight="1" x14ac:dyDescent="0.25">
      <c r="Z334" s="57"/>
    </row>
    <row r="335" spans="26:26" ht="24.95" customHeight="1" x14ac:dyDescent="0.25">
      <c r="Z335" s="57"/>
    </row>
    <row r="336" spans="26:26" ht="24.95" customHeight="1" x14ac:dyDescent="0.25">
      <c r="Z336" s="57"/>
    </row>
    <row r="337" spans="26:26" ht="24.95" customHeight="1" x14ac:dyDescent="0.25">
      <c r="Z337" s="57"/>
    </row>
    <row r="338" spans="26:26" ht="24.95" customHeight="1" x14ac:dyDescent="0.25">
      <c r="Z338" s="57"/>
    </row>
    <row r="339" spans="26:26" ht="24.95" customHeight="1" x14ac:dyDescent="0.25">
      <c r="Z339" s="57"/>
    </row>
    <row r="340" spans="26:26" ht="24.95" customHeight="1" x14ac:dyDescent="0.25">
      <c r="Z340" s="57"/>
    </row>
    <row r="341" spans="26:26" ht="24.95" customHeight="1" x14ac:dyDescent="0.25">
      <c r="Z341" s="57"/>
    </row>
    <row r="342" spans="26:26" ht="24.95" customHeight="1" x14ac:dyDescent="0.25">
      <c r="Z342" s="57"/>
    </row>
    <row r="343" spans="26:26" ht="24.95" customHeight="1" x14ac:dyDescent="0.25">
      <c r="Z343" s="57"/>
    </row>
    <row r="344" spans="26:26" ht="24.95" customHeight="1" x14ac:dyDescent="0.25">
      <c r="Z344" s="57"/>
    </row>
    <row r="345" spans="26:26" ht="24.95" customHeight="1" x14ac:dyDescent="0.25">
      <c r="Z345" s="57"/>
    </row>
    <row r="346" spans="26:26" ht="24.95" customHeight="1" x14ac:dyDescent="0.25">
      <c r="Z346" s="57"/>
    </row>
    <row r="347" spans="26:26" ht="24.95" customHeight="1" x14ac:dyDescent="0.25">
      <c r="Z347" s="57"/>
    </row>
    <row r="348" spans="26:26" ht="24.95" customHeight="1" x14ac:dyDescent="0.25">
      <c r="Z348" s="57"/>
    </row>
    <row r="349" spans="26:26" ht="24.95" customHeight="1" x14ac:dyDescent="0.25">
      <c r="Z349" s="57"/>
    </row>
    <row r="350" spans="26:26" ht="24.95" customHeight="1" x14ac:dyDescent="0.25">
      <c r="Z350" s="57"/>
    </row>
    <row r="351" spans="26:26" ht="24.95" customHeight="1" x14ac:dyDescent="0.25">
      <c r="Z351" s="57"/>
    </row>
    <row r="352" spans="26:26" ht="24.95" customHeight="1" x14ac:dyDescent="0.25">
      <c r="Z352" s="57"/>
    </row>
    <row r="353" spans="26:26" ht="24.95" customHeight="1" x14ac:dyDescent="0.25">
      <c r="Z353" s="57"/>
    </row>
    <row r="354" spans="26:26" ht="24.95" customHeight="1" x14ac:dyDescent="0.25">
      <c r="Z354" s="57"/>
    </row>
    <row r="355" spans="26:26" ht="24.95" customHeight="1" x14ac:dyDescent="0.25">
      <c r="Z355" s="57"/>
    </row>
    <row r="356" spans="26:26" ht="24.95" customHeight="1" x14ac:dyDescent="0.25">
      <c r="Z356" s="57"/>
    </row>
    <row r="357" spans="26:26" ht="24.95" customHeight="1" x14ac:dyDescent="0.25">
      <c r="Z357" s="57"/>
    </row>
    <row r="358" spans="26:26" ht="24.95" customHeight="1" x14ac:dyDescent="0.25">
      <c r="Z358" s="57"/>
    </row>
    <row r="359" spans="26:26" ht="24.95" customHeight="1" x14ac:dyDescent="0.25">
      <c r="Z359" s="57"/>
    </row>
    <row r="360" spans="26:26" ht="24.95" customHeight="1" x14ac:dyDescent="0.25">
      <c r="Z360" s="57"/>
    </row>
    <row r="361" spans="26:26" ht="24.95" customHeight="1" x14ac:dyDescent="0.25">
      <c r="Z361" s="57"/>
    </row>
    <row r="362" spans="26:26" ht="24.95" customHeight="1" x14ac:dyDescent="0.25">
      <c r="Z362" s="57"/>
    </row>
    <row r="363" spans="26:26" ht="24.95" customHeight="1" x14ac:dyDescent="0.25">
      <c r="Z363" s="57"/>
    </row>
    <row r="364" spans="26:26" ht="24.95" customHeight="1" x14ac:dyDescent="0.25">
      <c r="Z364" s="57"/>
    </row>
    <row r="365" spans="26:26" ht="24.95" customHeight="1" x14ac:dyDescent="0.25">
      <c r="Z365" s="57"/>
    </row>
    <row r="366" spans="26:26" ht="24.95" customHeight="1" x14ac:dyDescent="0.25">
      <c r="Z366" s="57"/>
    </row>
    <row r="367" spans="26:26" ht="24.95" customHeight="1" x14ac:dyDescent="0.25">
      <c r="Z367" s="57"/>
    </row>
    <row r="368" spans="26:26" ht="24.95" customHeight="1" x14ac:dyDescent="0.25">
      <c r="Z368" s="57"/>
    </row>
    <row r="369" spans="26:26" ht="24.95" customHeight="1" x14ac:dyDescent="0.25">
      <c r="Z369" s="57"/>
    </row>
    <row r="370" spans="26:26" ht="24.95" customHeight="1" x14ac:dyDescent="0.25">
      <c r="Z370" s="57"/>
    </row>
    <row r="371" spans="26:26" ht="24.95" customHeight="1" x14ac:dyDescent="0.25">
      <c r="Z371" s="57"/>
    </row>
    <row r="372" spans="26:26" ht="24.95" customHeight="1" x14ac:dyDescent="0.25">
      <c r="Z372" s="57"/>
    </row>
    <row r="373" spans="26:26" ht="24.95" customHeight="1" x14ac:dyDescent="0.25">
      <c r="Z373" s="57"/>
    </row>
    <row r="374" spans="26:26" ht="24.95" customHeight="1" x14ac:dyDescent="0.25">
      <c r="Z374" s="57"/>
    </row>
    <row r="375" spans="26:26" ht="24.95" customHeight="1" x14ac:dyDescent="0.25">
      <c r="Z375" s="57"/>
    </row>
    <row r="376" spans="26:26" ht="24.95" customHeight="1" x14ac:dyDescent="0.25">
      <c r="Z376" s="57"/>
    </row>
    <row r="377" spans="26:26" ht="24.95" customHeight="1" x14ac:dyDescent="0.25">
      <c r="Z377" s="57"/>
    </row>
    <row r="378" spans="26:26" ht="24.95" customHeight="1" x14ac:dyDescent="0.25">
      <c r="Z378" s="57"/>
    </row>
    <row r="379" spans="26:26" ht="24.95" customHeight="1" x14ac:dyDescent="0.25">
      <c r="Z379" s="57"/>
    </row>
    <row r="380" spans="26:26" ht="24.95" customHeight="1" x14ac:dyDescent="0.25">
      <c r="Z380" s="57"/>
    </row>
    <row r="381" spans="26:26" ht="24.95" customHeight="1" x14ac:dyDescent="0.25">
      <c r="Z381" s="57"/>
    </row>
    <row r="382" spans="26:26" ht="24.95" customHeight="1" x14ac:dyDescent="0.25">
      <c r="Z382" s="57"/>
    </row>
    <row r="383" spans="26:26" ht="24.95" customHeight="1" x14ac:dyDescent="0.25">
      <c r="Z383" s="57"/>
    </row>
    <row r="384" spans="26:26" ht="24.95" customHeight="1" x14ac:dyDescent="0.25">
      <c r="Z384" s="57"/>
    </row>
    <row r="385" spans="26:26" ht="24.95" customHeight="1" x14ac:dyDescent="0.25">
      <c r="Z385" s="57"/>
    </row>
    <row r="386" spans="26:26" ht="24.95" customHeight="1" x14ac:dyDescent="0.25">
      <c r="Z386" s="57"/>
    </row>
    <row r="387" spans="26:26" ht="24.95" customHeight="1" x14ac:dyDescent="0.25">
      <c r="Z387" s="57"/>
    </row>
    <row r="388" spans="26:26" ht="24.95" customHeight="1" x14ac:dyDescent="0.25">
      <c r="Z388" s="57"/>
    </row>
    <row r="389" spans="26:26" ht="24.95" customHeight="1" x14ac:dyDescent="0.25">
      <c r="Z389" s="57"/>
    </row>
    <row r="390" spans="26:26" ht="24.95" customHeight="1" x14ac:dyDescent="0.25">
      <c r="Z390" s="57"/>
    </row>
    <row r="391" spans="26:26" ht="24.95" customHeight="1" x14ac:dyDescent="0.25">
      <c r="Z391" s="57"/>
    </row>
    <row r="392" spans="26:26" ht="24.95" customHeight="1" x14ac:dyDescent="0.25">
      <c r="Z392" s="57"/>
    </row>
    <row r="393" spans="26:26" ht="24.95" customHeight="1" x14ac:dyDescent="0.25">
      <c r="Z393" s="57"/>
    </row>
    <row r="394" spans="26:26" ht="24.95" customHeight="1" x14ac:dyDescent="0.25">
      <c r="Z394" s="57"/>
    </row>
    <row r="395" spans="26:26" ht="24.95" customHeight="1" x14ac:dyDescent="0.25">
      <c r="Z395" s="57"/>
    </row>
    <row r="396" spans="26:26" ht="24.95" customHeight="1" x14ac:dyDescent="0.25">
      <c r="Z396" s="57"/>
    </row>
    <row r="397" spans="26:26" ht="24.95" customHeight="1" x14ac:dyDescent="0.25">
      <c r="Z397" s="57"/>
    </row>
    <row r="398" spans="26:26" ht="24.95" customHeight="1" x14ac:dyDescent="0.25">
      <c r="Z398" s="57"/>
    </row>
    <row r="399" spans="26:26" ht="24.95" customHeight="1" x14ac:dyDescent="0.25">
      <c r="Z399" s="57"/>
    </row>
    <row r="400" spans="26:26" ht="24.95" customHeight="1" x14ac:dyDescent="0.25">
      <c r="Z400" s="57"/>
    </row>
    <row r="401" spans="26:26" ht="24.95" customHeight="1" x14ac:dyDescent="0.25">
      <c r="Z401" s="57"/>
    </row>
    <row r="402" spans="26:26" ht="24.95" customHeight="1" x14ac:dyDescent="0.25">
      <c r="Z402" s="57"/>
    </row>
    <row r="403" spans="26:26" ht="24.95" customHeight="1" x14ac:dyDescent="0.25">
      <c r="Z403" s="57"/>
    </row>
    <row r="404" spans="26:26" ht="24.95" customHeight="1" x14ac:dyDescent="0.25">
      <c r="Z404" s="57"/>
    </row>
    <row r="405" spans="26:26" ht="24.95" customHeight="1" x14ac:dyDescent="0.25">
      <c r="Z405" s="57"/>
    </row>
    <row r="406" spans="26:26" ht="24.95" customHeight="1" x14ac:dyDescent="0.25">
      <c r="Z406" s="57"/>
    </row>
    <row r="407" spans="26:26" ht="24.95" customHeight="1" x14ac:dyDescent="0.25">
      <c r="Z407" s="57"/>
    </row>
    <row r="408" spans="26:26" ht="24.95" customHeight="1" x14ac:dyDescent="0.25">
      <c r="Z408" s="57"/>
    </row>
    <row r="409" spans="26:26" ht="24.95" customHeight="1" x14ac:dyDescent="0.25">
      <c r="Z409" s="57"/>
    </row>
    <row r="410" spans="26:26" ht="24.95" customHeight="1" x14ac:dyDescent="0.25">
      <c r="Z410" s="57"/>
    </row>
    <row r="411" spans="26:26" ht="24.95" customHeight="1" x14ac:dyDescent="0.25">
      <c r="Z411" s="57"/>
    </row>
    <row r="412" spans="26:26" ht="24.95" customHeight="1" x14ac:dyDescent="0.25">
      <c r="Z412" s="57"/>
    </row>
    <row r="413" spans="26:26" ht="24.95" customHeight="1" x14ac:dyDescent="0.25">
      <c r="Z413" s="57"/>
    </row>
    <row r="414" spans="26:26" ht="24.95" customHeight="1" x14ac:dyDescent="0.25">
      <c r="Z414" s="57"/>
    </row>
    <row r="415" spans="26:26" ht="24.95" customHeight="1" x14ac:dyDescent="0.25">
      <c r="Z415" s="57"/>
    </row>
    <row r="416" spans="26:26" ht="24.95" customHeight="1" x14ac:dyDescent="0.25">
      <c r="Z416" s="57"/>
    </row>
    <row r="417" spans="26:26" ht="24.95" customHeight="1" x14ac:dyDescent="0.25">
      <c r="Z417" s="57"/>
    </row>
    <row r="418" spans="26:26" ht="24.95" customHeight="1" x14ac:dyDescent="0.25">
      <c r="Z418" s="57"/>
    </row>
    <row r="419" spans="26:26" ht="24.95" customHeight="1" x14ac:dyDescent="0.25">
      <c r="Z419" s="57"/>
    </row>
    <row r="420" spans="26:26" ht="24.95" customHeight="1" x14ac:dyDescent="0.25">
      <c r="Z420" s="57"/>
    </row>
    <row r="421" spans="26:26" ht="24.95" customHeight="1" x14ac:dyDescent="0.25">
      <c r="Z421" s="57"/>
    </row>
    <row r="422" spans="26:26" ht="24.95" customHeight="1" x14ac:dyDescent="0.25">
      <c r="Z422" s="57"/>
    </row>
    <row r="423" spans="26:26" ht="24.95" customHeight="1" x14ac:dyDescent="0.25">
      <c r="Z423" s="57"/>
    </row>
    <row r="424" spans="26:26" ht="24.95" customHeight="1" x14ac:dyDescent="0.25">
      <c r="Z424" s="57"/>
    </row>
    <row r="425" spans="26:26" ht="24.95" customHeight="1" x14ac:dyDescent="0.25">
      <c r="Z425" s="57"/>
    </row>
    <row r="426" spans="26:26" ht="24.95" customHeight="1" x14ac:dyDescent="0.25">
      <c r="Z426" s="57"/>
    </row>
    <row r="427" spans="26:26" ht="24.95" customHeight="1" x14ac:dyDescent="0.25">
      <c r="Z427" s="57"/>
    </row>
    <row r="428" spans="26:26" ht="24.95" customHeight="1" x14ac:dyDescent="0.25">
      <c r="Z428" s="57"/>
    </row>
    <row r="429" spans="26:26" ht="24.95" customHeight="1" x14ac:dyDescent="0.25">
      <c r="Z429" s="57"/>
    </row>
    <row r="430" spans="26:26" ht="24.95" customHeight="1" x14ac:dyDescent="0.25">
      <c r="Z430" s="57"/>
    </row>
    <row r="431" spans="26:26" ht="24.95" customHeight="1" x14ac:dyDescent="0.25">
      <c r="Z431" s="57"/>
    </row>
    <row r="432" spans="26:26" ht="24.95" customHeight="1" x14ac:dyDescent="0.25">
      <c r="Z432" s="57"/>
    </row>
    <row r="433" spans="26:26" ht="24.95" customHeight="1" x14ac:dyDescent="0.25">
      <c r="Z433" s="57"/>
    </row>
    <row r="434" spans="26:26" ht="24.95" customHeight="1" x14ac:dyDescent="0.25">
      <c r="Z434" s="57"/>
    </row>
    <row r="435" spans="26:26" ht="24.95" customHeight="1" x14ac:dyDescent="0.25">
      <c r="Z435" s="57"/>
    </row>
    <row r="436" spans="26:26" ht="24.95" customHeight="1" x14ac:dyDescent="0.25">
      <c r="Z436" s="57"/>
    </row>
    <row r="437" spans="26:26" ht="24.95" customHeight="1" x14ac:dyDescent="0.25">
      <c r="Z437" s="57"/>
    </row>
    <row r="438" spans="26:26" ht="24.95" customHeight="1" x14ac:dyDescent="0.25">
      <c r="Z438" s="57"/>
    </row>
    <row r="439" spans="26:26" ht="24.95" customHeight="1" x14ac:dyDescent="0.25">
      <c r="Z439" s="57"/>
    </row>
    <row r="440" spans="26:26" ht="24.95" customHeight="1" x14ac:dyDescent="0.25">
      <c r="Z440" s="57"/>
    </row>
    <row r="441" spans="26:26" ht="24.95" customHeight="1" x14ac:dyDescent="0.25">
      <c r="Z441" s="57"/>
    </row>
    <row r="442" spans="26:26" ht="24.95" customHeight="1" x14ac:dyDescent="0.25">
      <c r="Z442" s="57"/>
    </row>
    <row r="443" spans="26:26" ht="24.95" customHeight="1" x14ac:dyDescent="0.25">
      <c r="Z443" s="57"/>
    </row>
    <row r="444" spans="26:26" ht="24.95" customHeight="1" x14ac:dyDescent="0.25">
      <c r="Z444" s="57"/>
    </row>
    <row r="445" spans="26:26" ht="24.95" customHeight="1" x14ac:dyDescent="0.25">
      <c r="Z445" s="57"/>
    </row>
    <row r="446" spans="26:26" ht="24.95" customHeight="1" x14ac:dyDescent="0.25">
      <c r="Z446" s="57"/>
    </row>
    <row r="447" spans="26:26" ht="24.95" customHeight="1" x14ac:dyDescent="0.25">
      <c r="Z447" s="57"/>
    </row>
    <row r="448" spans="26:26" ht="24.95" customHeight="1" x14ac:dyDescent="0.25">
      <c r="Z448" s="57"/>
    </row>
    <row r="449" spans="26:26" ht="24.95" customHeight="1" x14ac:dyDescent="0.25">
      <c r="Z449" s="57"/>
    </row>
    <row r="450" spans="26:26" ht="24.95" customHeight="1" x14ac:dyDescent="0.25">
      <c r="Z450" s="57"/>
    </row>
    <row r="451" spans="26:26" ht="24.95" customHeight="1" x14ac:dyDescent="0.25">
      <c r="Z451" s="57"/>
    </row>
    <row r="452" spans="26:26" ht="24.95" customHeight="1" x14ac:dyDescent="0.25">
      <c r="Z452" s="57"/>
    </row>
    <row r="453" spans="26:26" ht="24.95" customHeight="1" x14ac:dyDescent="0.25">
      <c r="Z453" s="57"/>
    </row>
    <row r="454" spans="26:26" ht="24.95" customHeight="1" x14ac:dyDescent="0.25">
      <c r="Z454" s="57"/>
    </row>
    <row r="455" spans="26:26" ht="24.95" customHeight="1" x14ac:dyDescent="0.25">
      <c r="Z455" s="57"/>
    </row>
    <row r="456" spans="26:26" ht="24.95" customHeight="1" x14ac:dyDescent="0.25">
      <c r="Z456" s="57"/>
    </row>
    <row r="457" spans="26:26" ht="24.95" customHeight="1" x14ac:dyDescent="0.25">
      <c r="Z457" s="57"/>
    </row>
    <row r="458" spans="26:26" ht="24.95" customHeight="1" x14ac:dyDescent="0.25">
      <c r="Z458" s="57"/>
    </row>
    <row r="459" spans="26:26" ht="24.95" customHeight="1" x14ac:dyDescent="0.25">
      <c r="Z459" s="57"/>
    </row>
    <row r="460" spans="26:26" ht="24.95" customHeight="1" x14ac:dyDescent="0.25">
      <c r="Z460" s="57"/>
    </row>
    <row r="461" spans="26:26" ht="24.95" customHeight="1" x14ac:dyDescent="0.25">
      <c r="Z461" s="57"/>
    </row>
    <row r="462" spans="26:26" ht="24.95" customHeight="1" x14ac:dyDescent="0.25">
      <c r="Z462" s="57"/>
    </row>
    <row r="463" spans="26:26" ht="24.95" customHeight="1" x14ac:dyDescent="0.25">
      <c r="Z463" s="57"/>
    </row>
    <row r="464" spans="26:26" ht="24.95" customHeight="1" x14ac:dyDescent="0.25">
      <c r="Z464" s="57"/>
    </row>
    <row r="465" spans="26:26" ht="24.95" customHeight="1" x14ac:dyDescent="0.25">
      <c r="Z465" s="57"/>
    </row>
    <row r="466" spans="26:26" ht="24.95" customHeight="1" x14ac:dyDescent="0.25">
      <c r="Z466" s="57"/>
    </row>
    <row r="467" spans="26:26" ht="24.95" customHeight="1" x14ac:dyDescent="0.25">
      <c r="Z467" s="57"/>
    </row>
    <row r="468" spans="26:26" ht="24.95" customHeight="1" x14ac:dyDescent="0.25">
      <c r="Z468" s="57"/>
    </row>
    <row r="469" spans="26:26" ht="24.95" customHeight="1" x14ac:dyDescent="0.25">
      <c r="Z469" s="57"/>
    </row>
    <row r="470" spans="26:26" ht="24.95" customHeight="1" x14ac:dyDescent="0.25">
      <c r="Z470" s="57"/>
    </row>
    <row r="471" spans="26:26" ht="24.95" customHeight="1" x14ac:dyDescent="0.25">
      <c r="Z471" s="57"/>
    </row>
    <row r="472" spans="26:26" ht="24.95" customHeight="1" x14ac:dyDescent="0.25">
      <c r="Z472" s="57"/>
    </row>
    <row r="473" spans="26:26" ht="24.95" customHeight="1" x14ac:dyDescent="0.25">
      <c r="Z473" s="57"/>
    </row>
    <row r="474" spans="26:26" ht="24.95" customHeight="1" x14ac:dyDescent="0.25">
      <c r="Z474" s="57"/>
    </row>
    <row r="475" spans="26:26" ht="24.95" customHeight="1" x14ac:dyDescent="0.25">
      <c r="Z475" s="57"/>
    </row>
    <row r="476" spans="26:26" ht="24.95" customHeight="1" x14ac:dyDescent="0.25">
      <c r="Z476" s="57"/>
    </row>
    <row r="477" spans="26:26" ht="24.95" customHeight="1" x14ac:dyDescent="0.25">
      <c r="Z477" s="57"/>
    </row>
    <row r="478" spans="26:26" ht="24.95" customHeight="1" x14ac:dyDescent="0.25">
      <c r="Z478" s="57"/>
    </row>
    <row r="479" spans="26:26" ht="24.95" customHeight="1" x14ac:dyDescent="0.25">
      <c r="Z479" s="57"/>
    </row>
    <row r="480" spans="26:26" ht="24.95" customHeight="1" x14ac:dyDescent="0.25">
      <c r="Z480" s="57"/>
    </row>
    <row r="481" spans="26:26" ht="24.95" customHeight="1" x14ac:dyDescent="0.25">
      <c r="Z481" s="57"/>
    </row>
    <row r="482" spans="26:26" ht="24.95" customHeight="1" x14ac:dyDescent="0.25">
      <c r="Z482" s="57"/>
    </row>
    <row r="483" spans="26:26" ht="24.95" customHeight="1" x14ac:dyDescent="0.25">
      <c r="Z483" s="57"/>
    </row>
    <row r="484" spans="26:26" ht="24.95" customHeight="1" x14ac:dyDescent="0.25">
      <c r="Z484" s="57"/>
    </row>
    <row r="485" spans="26:26" ht="24.95" customHeight="1" x14ac:dyDescent="0.25">
      <c r="Z485" s="57"/>
    </row>
    <row r="486" spans="26:26" ht="24.95" customHeight="1" x14ac:dyDescent="0.25">
      <c r="Z486" s="57"/>
    </row>
    <row r="487" spans="26:26" ht="24.95" customHeight="1" x14ac:dyDescent="0.25">
      <c r="Z487" s="57"/>
    </row>
    <row r="488" spans="26:26" ht="24.95" customHeight="1" x14ac:dyDescent="0.25">
      <c r="Z488" s="57"/>
    </row>
    <row r="489" spans="26:26" ht="24.95" customHeight="1" x14ac:dyDescent="0.25">
      <c r="Z489" s="57"/>
    </row>
    <row r="490" spans="26:26" ht="24.95" customHeight="1" x14ac:dyDescent="0.25">
      <c r="Z490" s="57"/>
    </row>
    <row r="491" spans="26:26" ht="24.95" customHeight="1" x14ac:dyDescent="0.25">
      <c r="Z491" s="57"/>
    </row>
    <row r="492" spans="26:26" ht="24.95" customHeight="1" x14ac:dyDescent="0.25">
      <c r="Z492" s="57"/>
    </row>
    <row r="493" spans="26:26" ht="24.95" customHeight="1" x14ac:dyDescent="0.25">
      <c r="Z493" s="57"/>
    </row>
    <row r="494" spans="26:26" ht="24.95" customHeight="1" x14ac:dyDescent="0.25">
      <c r="Z494" s="57"/>
    </row>
    <row r="495" spans="26:26" ht="24.95" customHeight="1" x14ac:dyDescent="0.25">
      <c r="Z495" s="57"/>
    </row>
    <row r="496" spans="26:26" ht="24.95" customHeight="1" x14ac:dyDescent="0.25">
      <c r="Z496" s="57"/>
    </row>
    <row r="497" spans="26:26" ht="24.95" customHeight="1" x14ac:dyDescent="0.25">
      <c r="Z497" s="57"/>
    </row>
    <row r="498" spans="26:26" ht="24.95" customHeight="1" x14ac:dyDescent="0.25">
      <c r="Z498" s="57"/>
    </row>
    <row r="499" spans="26:26" ht="24.95" customHeight="1" x14ac:dyDescent="0.25">
      <c r="Z499" s="57"/>
    </row>
    <row r="500" spans="26:26" ht="24.95" customHeight="1" x14ac:dyDescent="0.25">
      <c r="Z500" s="57"/>
    </row>
    <row r="501" spans="26:26" ht="24.95" customHeight="1" x14ac:dyDescent="0.25">
      <c r="Z501" s="57"/>
    </row>
    <row r="502" spans="26:26" ht="24.95" customHeight="1" x14ac:dyDescent="0.25">
      <c r="Z502" s="57"/>
    </row>
    <row r="503" spans="26:26" ht="24.95" customHeight="1" x14ac:dyDescent="0.25">
      <c r="Z503" s="57"/>
    </row>
    <row r="504" spans="26:26" ht="24.95" customHeight="1" x14ac:dyDescent="0.25">
      <c r="Z504" s="57"/>
    </row>
    <row r="505" spans="26:26" ht="24.95" customHeight="1" x14ac:dyDescent="0.25">
      <c r="Z505" s="57"/>
    </row>
    <row r="506" spans="26:26" ht="24.95" customHeight="1" x14ac:dyDescent="0.25">
      <c r="Z506" s="57"/>
    </row>
    <row r="507" spans="26:26" ht="24.95" customHeight="1" x14ac:dyDescent="0.25">
      <c r="Z507" s="57"/>
    </row>
    <row r="508" spans="26:26" ht="24.95" customHeight="1" x14ac:dyDescent="0.25">
      <c r="Z508" s="57"/>
    </row>
    <row r="509" spans="26:26" ht="24.95" customHeight="1" x14ac:dyDescent="0.25">
      <c r="Z509" s="57"/>
    </row>
    <row r="510" spans="26:26" ht="24.95" customHeight="1" x14ac:dyDescent="0.25">
      <c r="Z510" s="57"/>
    </row>
    <row r="511" spans="26:26" ht="24.95" customHeight="1" x14ac:dyDescent="0.25">
      <c r="Z511" s="57"/>
    </row>
    <row r="512" spans="26:26" ht="24.95" customHeight="1" x14ac:dyDescent="0.25">
      <c r="Z512" s="57"/>
    </row>
    <row r="513" spans="26:26" ht="24.95" customHeight="1" x14ac:dyDescent="0.25">
      <c r="Z513" s="57"/>
    </row>
    <row r="514" spans="26:26" ht="24.95" customHeight="1" x14ac:dyDescent="0.25">
      <c r="Z514" s="57"/>
    </row>
    <row r="515" spans="26:26" ht="24.95" customHeight="1" x14ac:dyDescent="0.25">
      <c r="Z515" s="57"/>
    </row>
    <row r="516" spans="26:26" ht="24.95" customHeight="1" x14ac:dyDescent="0.25">
      <c r="Z516" s="57"/>
    </row>
    <row r="517" spans="26:26" ht="24.95" customHeight="1" x14ac:dyDescent="0.25">
      <c r="Z517" s="57"/>
    </row>
    <row r="518" spans="26:26" ht="24.95" customHeight="1" x14ac:dyDescent="0.25">
      <c r="Z518" s="57"/>
    </row>
    <row r="519" spans="26:26" ht="24.95" customHeight="1" x14ac:dyDescent="0.25">
      <c r="Z519" s="57"/>
    </row>
    <row r="520" spans="26:26" ht="24.95" customHeight="1" x14ac:dyDescent="0.25">
      <c r="Z520" s="57"/>
    </row>
    <row r="521" spans="26:26" ht="24.95" customHeight="1" x14ac:dyDescent="0.25">
      <c r="Z521" s="57"/>
    </row>
    <row r="522" spans="26:26" ht="24.95" customHeight="1" x14ac:dyDescent="0.25">
      <c r="Z522" s="57"/>
    </row>
    <row r="523" spans="26:26" ht="24.95" customHeight="1" x14ac:dyDescent="0.25">
      <c r="Z523" s="57"/>
    </row>
    <row r="524" spans="26:26" ht="24.95" customHeight="1" x14ac:dyDescent="0.25">
      <c r="Z524" s="57"/>
    </row>
    <row r="525" spans="26:26" ht="24.95" customHeight="1" x14ac:dyDescent="0.25">
      <c r="Z525" s="57"/>
    </row>
    <row r="526" spans="26:26" ht="24.95" customHeight="1" x14ac:dyDescent="0.25">
      <c r="Z526" s="57"/>
    </row>
    <row r="527" spans="26:26" ht="24.95" customHeight="1" x14ac:dyDescent="0.25">
      <c r="Z527" s="57"/>
    </row>
    <row r="528" spans="26:26" ht="24.95" customHeight="1" x14ac:dyDescent="0.25">
      <c r="Z528" s="57"/>
    </row>
    <row r="529" spans="26:26" ht="24.95" customHeight="1" x14ac:dyDescent="0.25">
      <c r="Z529" s="57"/>
    </row>
    <row r="530" spans="26:26" ht="24.95" customHeight="1" x14ac:dyDescent="0.25">
      <c r="Z530" s="57"/>
    </row>
    <row r="531" spans="26:26" ht="24.95" customHeight="1" x14ac:dyDescent="0.25">
      <c r="Z531" s="57"/>
    </row>
    <row r="532" spans="26:26" ht="24.95" customHeight="1" x14ac:dyDescent="0.25">
      <c r="Z532" s="57"/>
    </row>
    <row r="533" spans="26:26" ht="24.95" customHeight="1" x14ac:dyDescent="0.25">
      <c r="Z533" s="57"/>
    </row>
    <row r="534" spans="26:26" ht="24.95" customHeight="1" x14ac:dyDescent="0.25">
      <c r="Z534" s="57"/>
    </row>
    <row r="535" spans="26:26" ht="24.95" customHeight="1" x14ac:dyDescent="0.25">
      <c r="Z535" s="57"/>
    </row>
    <row r="536" spans="26:26" ht="24.95" customHeight="1" x14ac:dyDescent="0.25">
      <c r="Z536" s="57"/>
    </row>
    <row r="537" spans="26:26" ht="24.95" customHeight="1" x14ac:dyDescent="0.25">
      <c r="Z537" s="57"/>
    </row>
    <row r="538" spans="26:26" ht="24.95" customHeight="1" x14ac:dyDescent="0.25">
      <c r="Z538" s="57"/>
    </row>
    <row r="539" spans="26:26" ht="24.95" customHeight="1" x14ac:dyDescent="0.25">
      <c r="Z539" s="57"/>
    </row>
    <row r="540" spans="26:26" ht="24.95" customHeight="1" x14ac:dyDescent="0.25">
      <c r="Z540" s="57"/>
    </row>
    <row r="541" spans="26:26" ht="24.95" customHeight="1" x14ac:dyDescent="0.25">
      <c r="Z541" s="57"/>
    </row>
    <row r="542" spans="26:26" ht="24.95" customHeight="1" x14ac:dyDescent="0.25">
      <c r="Z542" s="57"/>
    </row>
    <row r="543" spans="26:26" ht="24.95" customHeight="1" x14ac:dyDescent="0.25">
      <c r="Z543" s="57"/>
    </row>
    <row r="544" spans="26:26" ht="24.95" customHeight="1" x14ac:dyDescent="0.25">
      <c r="Z544" s="57"/>
    </row>
    <row r="545" spans="26:26" ht="24.95" customHeight="1" x14ac:dyDescent="0.25">
      <c r="Z545" s="57"/>
    </row>
    <row r="546" spans="26:26" ht="24.95" customHeight="1" x14ac:dyDescent="0.25">
      <c r="Z546" s="57"/>
    </row>
    <row r="547" spans="26:26" ht="24.95" customHeight="1" x14ac:dyDescent="0.25">
      <c r="Z547" s="57"/>
    </row>
    <row r="548" spans="26:26" ht="24.95" customHeight="1" x14ac:dyDescent="0.25">
      <c r="Z548" s="57"/>
    </row>
    <row r="549" spans="26:26" ht="24.95" customHeight="1" x14ac:dyDescent="0.25">
      <c r="Z549" s="57"/>
    </row>
    <row r="550" spans="26:26" ht="24.95" customHeight="1" x14ac:dyDescent="0.25">
      <c r="Z550" s="57"/>
    </row>
    <row r="551" spans="26:26" ht="24.95" customHeight="1" x14ac:dyDescent="0.25">
      <c r="Z551" s="57"/>
    </row>
    <row r="552" spans="26:26" ht="24.95" customHeight="1" x14ac:dyDescent="0.25">
      <c r="Z552" s="57"/>
    </row>
    <row r="553" spans="26:26" ht="24.95" customHeight="1" x14ac:dyDescent="0.25">
      <c r="Z553" s="57"/>
    </row>
    <row r="554" spans="26:26" ht="24.95" customHeight="1" x14ac:dyDescent="0.25">
      <c r="Z554" s="57"/>
    </row>
    <row r="555" spans="26:26" ht="24.95" customHeight="1" x14ac:dyDescent="0.25">
      <c r="Z555" s="57"/>
    </row>
    <row r="556" spans="26:26" ht="24.95" customHeight="1" x14ac:dyDescent="0.25">
      <c r="Z556" s="57"/>
    </row>
    <row r="557" spans="26:26" ht="24.95" customHeight="1" x14ac:dyDescent="0.25">
      <c r="Z557" s="57"/>
    </row>
    <row r="558" spans="26:26" ht="24.95" customHeight="1" x14ac:dyDescent="0.25">
      <c r="Z558" s="57"/>
    </row>
    <row r="559" spans="26:26" ht="24.95" customHeight="1" x14ac:dyDescent="0.25">
      <c r="Z559" s="57"/>
    </row>
    <row r="560" spans="26:26" ht="24.95" customHeight="1" x14ac:dyDescent="0.25">
      <c r="Z560" s="57"/>
    </row>
    <row r="561" spans="26:26" ht="24.95" customHeight="1" x14ac:dyDescent="0.25">
      <c r="Z561" s="57"/>
    </row>
    <row r="562" spans="26:26" ht="24.95" customHeight="1" x14ac:dyDescent="0.25">
      <c r="Z562" s="57"/>
    </row>
    <row r="563" spans="26:26" ht="24.95" customHeight="1" x14ac:dyDescent="0.25">
      <c r="Z563" s="57"/>
    </row>
    <row r="564" spans="26:26" ht="24.95" customHeight="1" x14ac:dyDescent="0.25">
      <c r="Z564" s="57"/>
    </row>
    <row r="565" spans="26:26" ht="24.95" customHeight="1" x14ac:dyDescent="0.25">
      <c r="Z565" s="57"/>
    </row>
    <row r="566" spans="26:26" ht="24.95" customHeight="1" x14ac:dyDescent="0.25">
      <c r="Z566" s="57"/>
    </row>
    <row r="567" spans="26:26" ht="24.95" customHeight="1" x14ac:dyDescent="0.25">
      <c r="Z567" s="57"/>
    </row>
    <row r="568" spans="26:26" ht="24.95" customHeight="1" x14ac:dyDescent="0.25">
      <c r="Z568" s="57"/>
    </row>
    <row r="569" spans="26:26" ht="24.95" customHeight="1" x14ac:dyDescent="0.25">
      <c r="Z569" s="57"/>
    </row>
    <row r="570" spans="26:26" ht="24.95" customHeight="1" x14ac:dyDescent="0.25">
      <c r="Z570" s="57"/>
    </row>
    <row r="571" spans="26:26" ht="24.95" customHeight="1" x14ac:dyDescent="0.25">
      <c r="Z571" s="57"/>
    </row>
    <row r="572" spans="26:26" ht="24.95" customHeight="1" x14ac:dyDescent="0.25">
      <c r="Z572" s="57"/>
    </row>
    <row r="573" spans="26:26" ht="24.95" customHeight="1" x14ac:dyDescent="0.25">
      <c r="Z573" s="57"/>
    </row>
    <row r="574" spans="26:26" ht="24.95" customHeight="1" x14ac:dyDescent="0.25">
      <c r="Z574" s="57"/>
    </row>
    <row r="575" spans="26:26" ht="24.95" customHeight="1" x14ac:dyDescent="0.25">
      <c r="Z575" s="57"/>
    </row>
    <row r="576" spans="26:26" ht="24.95" customHeight="1" x14ac:dyDescent="0.25">
      <c r="Z576" s="57"/>
    </row>
    <row r="577" spans="26:26" ht="24.95" customHeight="1" x14ac:dyDescent="0.25">
      <c r="Z577" s="57"/>
    </row>
    <row r="578" spans="26:26" ht="24.95" customHeight="1" x14ac:dyDescent="0.25">
      <c r="Z578" s="57"/>
    </row>
    <row r="579" spans="26:26" ht="24.95" customHeight="1" x14ac:dyDescent="0.25">
      <c r="Z579" s="57"/>
    </row>
    <row r="580" spans="26:26" ht="24.95" customHeight="1" x14ac:dyDescent="0.25">
      <c r="Z580" s="57"/>
    </row>
    <row r="581" spans="26:26" ht="24.95" customHeight="1" x14ac:dyDescent="0.25">
      <c r="Z581" s="57"/>
    </row>
    <row r="582" spans="26:26" ht="24.95" customHeight="1" x14ac:dyDescent="0.25">
      <c r="Z582" s="57"/>
    </row>
    <row r="583" spans="26:26" ht="24.95" customHeight="1" x14ac:dyDescent="0.25">
      <c r="Z583" s="57"/>
    </row>
    <row r="584" spans="26:26" ht="24.95" customHeight="1" x14ac:dyDescent="0.25">
      <c r="Z584" s="57"/>
    </row>
    <row r="585" spans="26:26" ht="24.95" customHeight="1" x14ac:dyDescent="0.25">
      <c r="Z585" s="57"/>
    </row>
    <row r="586" spans="26:26" ht="24.95" customHeight="1" x14ac:dyDescent="0.25">
      <c r="Z586" s="57"/>
    </row>
    <row r="587" spans="26:26" ht="24.95" customHeight="1" x14ac:dyDescent="0.25">
      <c r="Z587" s="57"/>
    </row>
    <row r="588" spans="26:26" ht="24.95" customHeight="1" x14ac:dyDescent="0.25">
      <c r="Z588" s="57"/>
    </row>
    <row r="589" spans="26:26" ht="24.95" customHeight="1" x14ac:dyDescent="0.25">
      <c r="Z589" s="57"/>
    </row>
    <row r="590" spans="26:26" ht="24.95" customHeight="1" x14ac:dyDescent="0.25">
      <c r="Z590" s="57"/>
    </row>
    <row r="591" spans="26:26" ht="24.95" customHeight="1" x14ac:dyDescent="0.25">
      <c r="Z591" s="57"/>
    </row>
    <row r="592" spans="26:26" ht="24.95" customHeight="1" x14ac:dyDescent="0.25">
      <c r="Z592" s="57"/>
    </row>
    <row r="593" spans="26:26" ht="24.95" customHeight="1" x14ac:dyDescent="0.25">
      <c r="Z593" s="57"/>
    </row>
    <row r="594" spans="26:26" ht="24.95" customHeight="1" x14ac:dyDescent="0.25">
      <c r="Z594" s="57"/>
    </row>
    <row r="595" spans="26:26" ht="24.95" customHeight="1" x14ac:dyDescent="0.25">
      <c r="Z595" s="57"/>
    </row>
    <row r="596" spans="26:26" ht="24.95" customHeight="1" x14ac:dyDescent="0.25">
      <c r="Z596" s="57"/>
    </row>
    <row r="597" spans="26:26" ht="24.95" customHeight="1" x14ac:dyDescent="0.25">
      <c r="Z597" s="57"/>
    </row>
    <row r="598" spans="26:26" ht="24.95" customHeight="1" x14ac:dyDescent="0.25">
      <c r="Z598" s="57"/>
    </row>
    <row r="599" spans="26:26" ht="24.95" customHeight="1" x14ac:dyDescent="0.25">
      <c r="Z599" s="57"/>
    </row>
    <row r="600" spans="26:26" ht="24.95" customHeight="1" x14ac:dyDescent="0.25">
      <c r="Z600" s="57"/>
    </row>
    <row r="601" spans="26:26" ht="24.95" customHeight="1" x14ac:dyDescent="0.25">
      <c r="Z601" s="57"/>
    </row>
    <row r="602" spans="26:26" ht="24.95" customHeight="1" x14ac:dyDescent="0.25">
      <c r="Z602" s="57"/>
    </row>
    <row r="603" spans="26:26" ht="24.95" customHeight="1" x14ac:dyDescent="0.25">
      <c r="Z603" s="57"/>
    </row>
    <row r="604" spans="26:26" ht="24.95" customHeight="1" x14ac:dyDescent="0.25">
      <c r="Z604" s="57"/>
    </row>
    <row r="605" spans="26:26" ht="24.95" customHeight="1" x14ac:dyDescent="0.25">
      <c r="Z605" s="57"/>
    </row>
    <row r="606" spans="26:26" ht="24.95" customHeight="1" x14ac:dyDescent="0.25">
      <c r="Z606" s="57"/>
    </row>
    <row r="607" spans="26:26" ht="24.95" customHeight="1" x14ac:dyDescent="0.25">
      <c r="Z607" s="57"/>
    </row>
    <row r="608" spans="26:26" ht="24.95" customHeight="1" x14ac:dyDescent="0.25">
      <c r="Z608" s="57"/>
    </row>
    <row r="609" spans="26:26" ht="24.95" customHeight="1" x14ac:dyDescent="0.25">
      <c r="Z609" s="57"/>
    </row>
    <row r="610" spans="26:26" ht="24.95" customHeight="1" x14ac:dyDescent="0.25">
      <c r="Z610" s="57"/>
    </row>
    <row r="611" spans="26:26" ht="24.95" customHeight="1" x14ac:dyDescent="0.25">
      <c r="Z611" s="57"/>
    </row>
    <row r="612" spans="26:26" ht="24.95" customHeight="1" x14ac:dyDescent="0.25">
      <c r="Z612" s="57"/>
    </row>
    <row r="613" spans="26:26" ht="24.95" customHeight="1" x14ac:dyDescent="0.25">
      <c r="Z613" s="57"/>
    </row>
    <row r="614" spans="26:26" ht="24.95" customHeight="1" x14ac:dyDescent="0.25">
      <c r="Z614" s="57"/>
    </row>
    <row r="615" spans="26:26" ht="24.95" customHeight="1" x14ac:dyDescent="0.25">
      <c r="Z615" s="57"/>
    </row>
    <row r="616" spans="26:26" ht="24.95" customHeight="1" x14ac:dyDescent="0.25">
      <c r="Z616" s="57"/>
    </row>
    <row r="617" spans="26:26" ht="24.95" customHeight="1" x14ac:dyDescent="0.25">
      <c r="Z617" s="57"/>
    </row>
    <row r="618" spans="26:26" ht="24.95" customHeight="1" x14ac:dyDescent="0.25">
      <c r="Z618" s="57"/>
    </row>
    <row r="619" spans="26:26" ht="24.95" customHeight="1" x14ac:dyDescent="0.25">
      <c r="Z619" s="57"/>
    </row>
    <row r="620" spans="26:26" ht="24.95" customHeight="1" x14ac:dyDescent="0.25">
      <c r="Z620" s="57"/>
    </row>
    <row r="621" spans="26:26" ht="24.95" customHeight="1" x14ac:dyDescent="0.25">
      <c r="Z621" s="57"/>
    </row>
    <row r="622" spans="26:26" ht="24.95" customHeight="1" x14ac:dyDescent="0.25">
      <c r="Z622" s="57"/>
    </row>
    <row r="623" spans="26:26" ht="24.95" customHeight="1" x14ac:dyDescent="0.25">
      <c r="Z623" s="57"/>
    </row>
    <row r="624" spans="26:26" ht="24.95" customHeight="1" x14ac:dyDescent="0.25">
      <c r="Z624" s="57"/>
    </row>
    <row r="625" spans="26:26" ht="24.95" customHeight="1" x14ac:dyDescent="0.25">
      <c r="Z625" s="57"/>
    </row>
    <row r="626" spans="26:26" ht="24.95" customHeight="1" x14ac:dyDescent="0.25">
      <c r="Z626" s="57"/>
    </row>
    <row r="627" spans="26:26" ht="24.95" customHeight="1" x14ac:dyDescent="0.25">
      <c r="Z627" s="57"/>
    </row>
    <row r="628" spans="26:26" ht="24.95" customHeight="1" x14ac:dyDescent="0.25">
      <c r="Z628" s="57"/>
    </row>
    <row r="629" spans="26:26" ht="24.95" customHeight="1" x14ac:dyDescent="0.25">
      <c r="Z629" s="57"/>
    </row>
    <row r="630" spans="26:26" ht="24.95" customHeight="1" x14ac:dyDescent="0.25">
      <c r="Z630" s="57"/>
    </row>
    <row r="631" spans="26:26" ht="24.95" customHeight="1" x14ac:dyDescent="0.25">
      <c r="Z631" s="57"/>
    </row>
    <row r="632" spans="26:26" ht="24.95" customHeight="1" x14ac:dyDescent="0.25">
      <c r="Z632" s="57"/>
    </row>
    <row r="633" spans="26:26" ht="24.95" customHeight="1" x14ac:dyDescent="0.25">
      <c r="Z633" s="57"/>
    </row>
    <row r="634" spans="26:26" ht="24.95" customHeight="1" x14ac:dyDescent="0.25">
      <c r="Z634" s="57"/>
    </row>
    <row r="635" spans="26:26" ht="24.95" customHeight="1" x14ac:dyDescent="0.25">
      <c r="Z635" s="57"/>
    </row>
    <row r="636" spans="26:26" ht="24.95" customHeight="1" x14ac:dyDescent="0.25">
      <c r="Z636" s="57"/>
    </row>
    <row r="637" spans="26:26" ht="24.95" customHeight="1" x14ac:dyDescent="0.25">
      <c r="Z637" s="57"/>
    </row>
    <row r="638" spans="26:26" ht="24.95" customHeight="1" x14ac:dyDescent="0.25">
      <c r="Z638" s="57"/>
    </row>
    <row r="639" spans="26:26" ht="24.95" customHeight="1" x14ac:dyDescent="0.25">
      <c r="Z639" s="57"/>
    </row>
    <row r="640" spans="26:26" ht="24.95" customHeight="1" x14ac:dyDescent="0.25">
      <c r="Z640" s="57"/>
    </row>
    <row r="641" spans="26:26" ht="24.95" customHeight="1" x14ac:dyDescent="0.25">
      <c r="Z641" s="57"/>
    </row>
    <row r="642" spans="26:26" ht="24.95" customHeight="1" x14ac:dyDescent="0.25">
      <c r="Z642" s="57"/>
    </row>
    <row r="643" spans="26:26" ht="24.95" customHeight="1" x14ac:dyDescent="0.25">
      <c r="Z643" s="57"/>
    </row>
    <row r="644" spans="26:26" ht="24.95" customHeight="1" x14ac:dyDescent="0.25">
      <c r="Z644" s="57"/>
    </row>
    <row r="645" spans="26:26" ht="24.95" customHeight="1" x14ac:dyDescent="0.25">
      <c r="Z645" s="57"/>
    </row>
    <row r="646" spans="26:26" ht="24.95" customHeight="1" x14ac:dyDescent="0.25">
      <c r="Z646" s="57"/>
    </row>
    <row r="647" spans="26:26" ht="24.95" customHeight="1" x14ac:dyDescent="0.25">
      <c r="Z647" s="57"/>
    </row>
    <row r="648" spans="26:26" ht="24.95" customHeight="1" x14ac:dyDescent="0.25">
      <c r="Z648" s="57"/>
    </row>
    <row r="649" spans="26:26" ht="24.95" customHeight="1" x14ac:dyDescent="0.25">
      <c r="Z649" s="57"/>
    </row>
    <row r="650" spans="26:26" ht="24.95" customHeight="1" x14ac:dyDescent="0.25">
      <c r="Z650" s="57"/>
    </row>
    <row r="651" spans="26:26" ht="24.95" customHeight="1" x14ac:dyDescent="0.25">
      <c r="Z651" s="57"/>
    </row>
    <row r="652" spans="26:26" ht="24.95" customHeight="1" x14ac:dyDescent="0.25">
      <c r="Z652" s="57"/>
    </row>
    <row r="653" spans="26:26" ht="24.95" customHeight="1" x14ac:dyDescent="0.25">
      <c r="Z653" s="57"/>
    </row>
    <row r="654" spans="26:26" ht="24.95" customHeight="1" x14ac:dyDescent="0.25">
      <c r="Z654" s="57"/>
    </row>
    <row r="655" spans="26:26" ht="24.95" customHeight="1" x14ac:dyDescent="0.25">
      <c r="Z655" s="57"/>
    </row>
    <row r="656" spans="26:26" ht="24.95" customHeight="1" x14ac:dyDescent="0.25">
      <c r="Z656" s="57"/>
    </row>
    <row r="657" spans="26:26" ht="24.95" customHeight="1" x14ac:dyDescent="0.25">
      <c r="Z657" s="57"/>
    </row>
    <row r="658" spans="26:26" ht="24.95" customHeight="1" x14ac:dyDescent="0.25">
      <c r="Z658" s="57"/>
    </row>
    <row r="659" spans="26:26" ht="24.95" customHeight="1" x14ac:dyDescent="0.25">
      <c r="Z659" s="57"/>
    </row>
    <row r="660" spans="26:26" ht="24.95" customHeight="1" x14ac:dyDescent="0.25">
      <c r="Z660" s="57"/>
    </row>
    <row r="661" spans="26:26" ht="24.95" customHeight="1" x14ac:dyDescent="0.25">
      <c r="Z661" s="57"/>
    </row>
    <row r="662" spans="26:26" ht="24.95" customHeight="1" x14ac:dyDescent="0.25">
      <c r="Z662" s="57"/>
    </row>
    <row r="663" spans="26:26" ht="24.95" customHeight="1" x14ac:dyDescent="0.25">
      <c r="Z663" s="57"/>
    </row>
    <row r="664" spans="26:26" ht="24.95" customHeight="1" x14ac:dyDescent="0.25">
      <c r="Z664" s="57"/>
    </row>
    <row r="665" spans="26:26" ht="24.95" customHeight="1" x14ac:dyDescent="0.25">
      <c r="Z665" s="57"/>
    </row>
    <row r="666" spans="26:26" ht="24.95" customHeight="1" x14ac:dyDescent="0.25">
      <c r="Z666" s="57"/>
    </row>
    <row r="667" spans="26:26" ht="24.95" customHeight="1" x14ac:dyDescent="0.25">
      <c r="Z667" s="57"/>
    </row>
    <row r="668" spans="26:26" ht="24.95" customHeight="1" x14ac:dyDescent="0.25">
      <c r="Z668" s="57"/>
    </row>
    <row r="669" spans="26:26" ht="24.95" customHeight="1" x14ac:dyDescent="0.25">
      <c r="Z669" s="57"/>
    </row>
    <row r="670" spans="26:26" ht="24.95" customHeight="1" x14ac:dyDescent="0.25">
      <c r="Z670" s="57"/>
    </row>
    <row r="671" spans="26:26" ht="24.95" customHeight="1" x14ac:dyDescent="0.25">
      <c r="Z671" s="57"/>
    </row>
    <row r="672" spans="26:26" ht="24.95" customHeight="1" x14ac:dyDescent="0.25">
      <c r="Z672" s="57"/>
    </row>
    <row r="673" spans="26:26" ht="24.95" customHeight="1" x14ac:dyDescent="0.25">
      <c r="Z673" s="57"/>
    </row>
    <row r="674" spans="26:26" ht="24.95" customHeight="1" x14ac:dyDescent="0.25">
      <c r="Z674" s="57"/>
    </row>
    <row r="675" spans="26:26" ht="24.95" customHeight="1" x14ac:dyDescent="0.25">
      <c r="Z675" s="57"/>
    </row>
    <row r="676" spans="26:26" ht="24.95" customHeight="1" x14ac:dyDescent="0.25">
      <c r="Z676" s="57"/>
    </row>
    <row r="677" spans="26:26" ht="24.95" customHeight="1" x14ac:dyDescent="0.25">
      <c r="Z677" s="57"/>
    </row>
    <row r="678" spans="26:26" ht="24.95" customHeight="1" x14ac:dyDescent="0.25">
      <c r="Z678" s="57"/>
    </row>
    <row r="679" spans="26:26" ht="24.95" customHeight="1" x14ac:dyDescent="0.25">
      <c r="Z679" s="57"/>
    </row>
    <row r="680" spans="26:26" ht="24.95" customHeight="1" x14ac:dyDescent="0.25">
      <c r="Z680" s="57"/>
    </row>
    <row r="681" spans="26:26" ht="24.95" customHeight="1" x14ac:dyDescent="0.25">
      <c r="Z681" s="57"/>
    </row>
    <row r="682" spans="26:26" ht="24.95" customHeight="1" x14ac:dyDescent="0.25">
      <c r="Z682" s="57"/>
    </row>
    <row r="683" spans="26:26" ht="24.95" customHeight="1" x14ac:dyDescent="0.25">
      <c r="Z683" s="57"/>
    </row>
    <row r="684" spans="26:26" ht="24.95" customHeight="1" x14ac:dyDescent="0.25">
      <c r="Z684" s="57"/>
    </row>
    <row r="685" spans="26:26" ht="24.95" customHeight="1" x14ac:dyDescent="0.25">
      <c r="Z685" s="57"/>
    </row>
    <row r="686" spans="26:26" ht="24.95" customHeight="1" x14ac:dyDescent="0.25">
      <c r="Z686" s="57"/>
    </row>
    <row r="687" spans="26:26" ht="24.95" customHeight="1" x14ac:dyDescent="0.25">
      <c r="Z687" s="57"/>
    </row>
    <row r="688" spans="26:26" ht="24.95" customHeight="1" x14ac:dyDescent="0.25">
      <c r="Z688" s="57"/>
    </row>
    <row r="689" spans="26:26" ht="24.95" customHeight="1" x14ac:dyDescent="0.25">
      <c r="Z689" s="57"/>
    </row>
    <row r="690" spans="26:26" ht="24.95" customHeight="1" x14ac:dyDescent="0.25">
      <c r="Z690" s="57"/>
    </row>
    <row r="691" spans="26:26" ht="24.95" customHeight="1" x14ac:dyDescent="0.25">
      <c r="Z691" s="57"/>
    </row>
    <row r="692" spans="26:26" ht="24.95" customHeight="1" x14ac:dyDescent="0.25">
      <c r="Z692" s="57"/>
    </row>
    <row r="693" spans="26:26" ht="24.95" customHeight="1" x14ac:dyDescent="0.25">
      <c r="Z693" s="57"/>
    </row>
    <row r="694" spans="26:26" ht="24.95" customHeight="1" x14ac:dyDescent="0.25">
      <c r="Z694" s="57"/>
    </row>
    <row r="695" spans="26:26" ht="24.95" customHeight="1" x14ac:dyDescent="0.25">
      <c r="Z695" s="57"/>
    </row>
    <row r="696" spans="26:26" ht="24.95" customHeight="1" x14ac:dyDescent="0.25">
      <c r="Z696" s="57"/>
    </row>
    <row r="697" spans="26:26" ht="24.95" customHeight="1" x14ac:dyDescent="0.25">
      <c r="Z697" s="57"/>
    </row>
    <row r="698" spans="26:26" ht="24.95" customHeight="1" x14ac:dyDescent="0.25">
      <c r="Z698" s="57"/>
    </row>
    <row r="699" spans="26:26" ht="24.95" customHeight="1" x14ac:dyDescent="0.25">
      <c r="Z699" s="57"/>
    </row>
    <row r="700" spans="26:26" ht="24.95" customHeight="1" x14ac:dyDescent="0.25">
      <c r="Z700" s="57"/>
    </row>
    <row r="701" spans="26:26" ht="24.95" customHeight="1" x14ac:dyDescent="0.25">
      <c r="Z701" s="57"/>
    </row>
    <row r="702" spans="26:26" ht="24.95" customHeight="1" x14ac:dyDescent="0.25">
      <c r="Z702" s="57"/>
    </row>
    <row r="703" spans="26:26" ht="24.95" customHeight="1" x14ac:dyDescent="0.25">
      <c r="Z703" s="57"/>
    </row>
    <row r="704" spans="26:26" ht="24.95" customHeight="1" x14ac:dyDescent="0.25">
      <c r="Z704" s="57"/>
    </row>
    <row r="705" spans="26:26" ht="24.95" customHeight="1" x14ac:dyDescent="0.25">
      <c r="Z705" s="57"/>
    </row>
    <row r="706" spans="26:26" ht="24.95" customHeight="1" x14ac:dyDescent="0.25">
      <c r="Z706" s="57"/>
    </row>
    <row r="707" spans="26:26" ht="24.95" customHeight="1" x14ac:dyDescent="0.25">
      <c r="Z707" s="57"/>
    </row>
    <row r="708" spans="26:26" ht="24.95" customHeight="1" x14ac:dyDescent="0.25">
      <c r="Z708" s="57"/>
    </row>
    <row r="709" spans="26:26" ht="24.95" customHeight="1" x14ac:dyDescent="0.25">
      <c r="Z709" s="57"/>
    </row>
    <row r="710" spans="26:26" ht="24.95" customHeight="1" x14ac:dyDescent="0.25">
      <c r="Z710" s="57"/>
    </row>
    <row r="711" spans="26:26" ht="24.95" customHeight="1" x14ac:dyDescent="0.25">
      <c r="Z711" s="57"/>
    </row>
    <row r="712" spans="26:26" ht="24.95" customHeight="1" x14ac:dyDescent="0.25">
      <c r="Z712" s="57"/>
    </row>
    <row r="713" spans="26:26" ht="24.95" customHeight="1" x14ac:dyDescent="0.25">
      <c r="Z713" s="57"/>
    </row>
    <row r="714" spans="26:26" ht="24.95" customHeight="1" x14ac:dyDescent="0.25">
      <c r="Z714" s="57"/>
    </row>
    <row r="715" spans="26:26" ht="24.95" customHeight="1" x14ac:dyDescent="0.25">
      <c r="Z715" s="57"/>
    </row>
    <row r="716" spans="26:26" ht="24.95" customHeight="1" x14ac:dyDescent="0.25">
      <c r="Z716" s="57"/>
    </row>
    <row r="717" spans="26:26" ht="24.95" customHeight="1" x14ac:dyDescent="0.25">
      <c r="Z717" s="57"/>
    </row>
    <row r="718" spans="26:26" ht="24.95" customHeight="1" x14ac:dyDescent="0.25">
      <c r="Z718" s="57"/>
    </row>
    <row r="719" spans="26:26" ht="24.95" customHeight="1" x14ac:dyDescent="0.25">
      <c r="Z719" s="57"/>
    </row>
    <row r="720" spans="26:26" ht="24.95" customHeight="1" x14ac:dyDescent="0.25">
      <c r="Z720" s="57"/>
    </row>
    <row r="721" spans="26:26" ht="24.95" customHeight="1" x14ac:dyDescent="0.25">
      <c r="Z721" s="57"/>
    </row>
    <row r="722" spans="26:26" ht="24.95" customHeight="1" x14ac:dyDescent="0.25">
      <c r="Z722" s="57"/>
    </row>
    <row r="723" spans="26:26" ht="24.95" customHeight="1" x14ac:dyDescent="0.25">
      <c r="Z723" s="57"/>
    </row>
    <row r="724" spans="26:26" ht="24.95" customHeight="1" x14ac:dyDescent="0.25">
      <c r="Z724" s="57"/>
    </row>
    <row r="725" spans="26:26" ht="24.95" customHeight="1" x14ac:dyDescent="0.25">
      <c r="Z725" s="57"/>
    </row>
    <row r="726" spans="26:26" ht="24.95" customHeight="1" x14ac:dyDescent="0.25">
      <c r="Z726" s="57"/>
    </row>
    <row r="727" spans="26:26" ht="24.95" customHeight="1" x14ac:dyDescent="0.25">
      <c r="Z727" s="57"/>
    </row>
    <row r="728" spans="26:26" ht="24.95" customHeight="1" x14ac:dyDescent="0.25">
      <c r="Z728" s="57"/>
    </row>
    <row r="729" spans="26:26" ht="24.95" customHeight="1" x14ac:dyDescent="0.25">
      <c r="Z729" s="57"/>
    </row>
    <row r="730" spans="26:26" ht="24.95" customHeight="1" x14ac:dyDescent="0.25">
      <c r="Z730" s="57"/>
    </row>
    <row r="731" spans="26:26" ht="24.95" customHeight="1" x14ac:dyDescent="0.25">
      <c r="Z731" s="57"/>
    </row>
    <row r="732" spans="26:26" ht="24.95" customHeight="1" x14ac:dyDescent="0.25">
      <c r="Z732" s="57"/>
    </row>
    <row r="733" spans="26:26" ht="24.95" customHeight="1" x14ac:dyDescent="0.25">
      <c r="Z733" s="57"/>
    </row>
    <row r="734" spans="26:26" ht="24.95" customHeight="1" x14ac:dyDescent="0.25">
      <c r="Z734" s="57"/>
    </row>
    <row r="735" spans="26:26" ht="24.95" customHeight="1" x14ac:dyDescent="0.25">
      <c r="Z735" s="57"/>
    </row>
    <row r="736" spans="26:26" ht="24.95" customHeight="1" x14ac:dyDescent="0.25">
      <c r="Z736" s="57"/>
    </row>
    <row r="737" spans="26:26" ht="24.95" customHeight="1" x14ac:dyDescent="0.25">
      <c r="Z737" s="57"/>
    </row>
    <row r="738" spans="26:26" ht="24.95" customHeight="1" x14ac:dyDescent="0.25">
      <c r="Z738" s="57"/>
    </row>
    <row r="739" spans="26:26" ht="24.95" customHeight="1" x14ac:dyDescent="0.25">
      <c r="Z739" s="57"/>
    </row>
    <row r="740" spans="26:26" ht="24.95" customHeight="1" x14ac:dyDescent="0.25">
      <c r="Z740" s="57"/>
    </row>
    <row r="741" spans="26:26" ht="24.95" customHeight="1" x14ac:dyDescent="0.25">
      <c r="Z741" s="57"/>
    </row>
    <row r="742" spans="26:26" ht="24.95" customHeight="1" x14ac:dyDescent="0.25">
      <c r="Z742" s="57"/>
    </row>
    <row r="743" spans="26:26" ht="24.95" customHeight="1" x14ac:dyDescent="0.25">
      <c r="Z743" s="57"/>
    </row>
    <row r="744" spans="26:26" ht="24.95" customHeight="1" x14ac:dyDescent="0.25">
      <c r="Z744" s="57"/>
    </row>
    <row r="745" spans="26:26" ht="24.95" customHeight="1" x14ac:dyDescent="0.25">
      <c r="Z745" s="57"/>
    </row>
    <row r="746" spans="26:26" ht="24.95" customHeight="1" x14ac:dyDescent="0.25">
      <c r="Z746" s="57"/>
    </row>
    <row r="747" spans="26:26" ht="24.95" customHeight="1" x14ac:dyDescent="0.25">
      <c r="Z747" s="57"/>
    </row>
    <row r="748" spans="26:26" ht="24.95" customHeight="1" x14ac:dyDescent="0.25">
      <c r="Z748" s="57"/>
    </row>
    <row r="749" spans="26:26" ht="24.95" customHeight="1" x14ac:dyDescent="0.25">
      <c r="Z749" s="57"/>
    </row>
    <row r="750" spans="26:26" ht="24.95" customHeight="1" x14ac:dyDescent="0.25">
      <c r="Z750" s="57"/>
    </row>
    <row r="751" spans="26:26" ht="24.95" customHeight="1" x14ac:dyDescent="0.25">
      <c r="Z751" s="57"/>
    </row>
    <row r="752" spans="26:26" ht="24.95" customHeight="1" x14ac:dyDescent="0.25">
      <c r="Z752" s="57"/>
    </row>
    <row r="753" spans="26:26" ht="24.95" customHeight="1" x14ac:dyDescent="0.25">
      <c r="Z753" s="57"/>
    </row>
    <row r="754" spans="26:26" ht="24.95" customHeight="1" x14ac:dyDescent="0.25">
      <c r="Z754" s="57"/>
    </row>
    <row r="755" spans="26:26" ht="24.95" customHeight="1" x14ac:dyDescent="0.25">
      <c r="Z755" s="57"/>
    </row>
    <row r="756" spans="26:26" ht="24.95" customHeight="1" x14ac:dyDescent="0.25">
      <c r="Z756" s="57"/>
    </row>
    <row r="757" spans="26:26" ht="24.95" customHeight="1" x14ac:dyDescent="0.25">
      <c r="Z757" s="57"/>
    </row>
    <row r="758" spans="26:26" ht="24.95" customHeight="1" x14ac:dyDescent="0.25">
      <c r="Z758" s="57"/>
    </row>
    <row r="759" spans="26:26" ht="24.95" customHeight="1" x14ac:dyDescent="0.25">
      <c r="Z759" s="57"/>
    </row>
    <row r="760" spans="26:26" ht="24.95" customHeight="1" x14ac:dyDescent="0.25">
      <c r="Z760" s="57"/>
    </row>
    <row r="761" spans="26:26" ht="24.95" customHeight="1" x14ac:dyDescent="0.25">
      <c r="Z761" s="57"/>
    </row>
    <row r="762" spans="26:26" ht="24.95" customHeight="1" x14ac:dyDescent="0.25">
      <c r="Z762" s="57"/>
    </row>
    <row r="763" spans="26:26" ht="24.95" customHeight="1" x14ac:dyDescent="0.25">
      <c r="Z763" s="57"/>
    </row>
    <row r="764" spans="26:26" ht="24.95" customHeight="1" x14ac:dyDescent="0.25">
      <c r="Z764" s="57"/>
    </row>
    <row r="765" spans="26:26" ht="24.95" customHeight="1" x14ac:dyDescent="0.25">
      <c r="Z765" s="57"/>
    </row>
    <row r="766" spans="26:26" ht="24.95" customHeight="1" x14ac:dyDescent="0.25">
      <c r="Z766" s="57"/>
    </row>
    <row r="767" spans="26:26" ht="24.95" customHeight="1" x14ac:dyDescent="0.25">
      <c r="Z767" s="57"/>
    </row>
    <row r="768" spans="26:26" ht="24.95" customHeight="1" x14ac:dyDescent="0.25">
      <c r="Z768" s="57"/>
    </row>
    <row r="769" spans="26:26" ht="24.95" customHeight="1" x14ac:dyDescent="0.25">
      <c r="Z769" s="57"/>
    </row>
    <row r="770" spans="26:26" ht="24.95" customHeight="1" x14ac:dyDescent="0.25">
      <c r="Z770" s="57"/>
    </row>
    <row r="771" spans="26:26" ht="24.95" customHeight="1" x14ac:dyDescent="0.25">
      <c r="Z771" s="57"/>
    </row>
    <row r="772" spans="26:26" ht="24.95" customHeight="1" x14ac:dyDescent="0.25">
      <c r="Z772" s="57"/>
    </row>
    <row r="773" spans="26:26" ht="24.95" customHeight="1" x14ac:dyDescent="0.25">
      <c r="Z773" s="57"/>
    </row>
    <row r="774" spans="26:26" ht="24.95" customHeight="1" x14ac:dyDescent="0.25">
      <c r="Z774" s="57"/>
    </row>
    <row r="775" spans="26:26" ht="24.95" customHeight="1" x14ac:dyDescent="0.25">
      <c r="Z775" s="57"/>
    </row>
    <row r="776" spans="26:26" ht="24.95" customHeight="1" x14ac:dyDescent="0.25">
      <c r="Z776" s="57"/>
    </row>
    <row r="777" spans="26:26" ht="24.95" customHeight="1" x14ac:dyDescent="0.25">
      <c r="Z777" s="57"/>
    </row>
    <row r="778" spans="26:26" ht="24.95" customHeight="1" x14ac:dyDescent="0.25">
      <c r="Z778" s="57"/>
    </row>
    <row r="779" spans="26:26" ht="24.95" customHeight="1" x14ac:dyDescent="0.25">
      <c r="Z779" s="57"/>
    </row>
    <row r="780" spans="26:26" ht="24.95" customHeight="1" x14ac:dyDescent="0.25">
      <c r="Z780" s="57"/>
    </row>
    <row r="781" spans="26:26" ht="24.95" customHeight="1" x14ac:dyDescent="0.25">
      <c r="Z781" s="57"/>
    </row>
    <row r="782" spans="26:26" ht="24.95" customHeight="1" x14ac:dyDescent="0.25">
      <c r="Z782" s="57"/>
    </row>
    <row r="783" spans="26:26" ht="24.95" customHeight="1" x14ac:dyDescent="0.25">
      <c r="Z783" s="57"/>
    </row>
    <row r="784" spans="26:26" ht="24.95" customHeight="1" x14ac:dyDescent="0.25">
      <c r="Z784" s="57"/>
    </row>
    <row r="785" spans="26:26" ht="24.95" customHeight="1" x14ac:dyDescent="0.25">
      <c r="Z785" s="57"/>
    </row>
    <row r="786" spans="26:26" ht="24.95" customHeight="1" x14ac:dyDescent="0.25">
      <c r="Z786" s="57"/>
    </row>
    <row r="787" spans="26:26" ht="24.95" customHeight="1" x14ac:dyDescent="0.25">
      <c r="Z787" s="57"/>
    </row>
    <row r="788" spans="26:26" ht="24.95" customHeight="1" x14ac:dyDescent="0.25">
      <c r="Z788" s="57"/>
    </row>
    <row r="789" spans="26:26" ht="24.95" customHeight="1" x14ac:dyDescent="0.25">
      <c r="Z789" s="57"/>
    </row>
    <row r="790" spans="26:26" ht="24.95" customHeight="1" x14ac:dyDescent="0.25">
      <c r="Z790" s="57"/>
    </row>
    <row r="791" spans="26:26" ht="24.95" customHeight="1" x14ac:dyDescent="0.25">
      <c r="Z791" s="57"/>
    </row>
    <row r="792" spans="26:26" ht="24.95" customHeight="1" x14ac:dyDescent="0.25">
      <c r="Z792" s="57"/>
    </row>
    <row r="793" spans="26:26" ht="24.95" customHeight="1" x14ac:dyDescent="0.25">
      <c r="Z793" s="57"/>
    </row>
    <row r="794" spans="26:26" ht="24.95" customHeight="1" x14ac:dyDescent="0.25">
      <c r="Z794" s="57"/>
    </row>
    <row r="795" spans="26:26" ht="24.95" customHeight="1" x14ac:dyDescent="0.25">
      <c r="Z795" s="57"/>
    </row>
    <row r="796" spans="26:26" ht="24.95" customHeight="1" x14ac:dyDescent="0.25">
      <c r="Z796" s="57"/>
    </row>
    <row r="797" spans="26:26" ht="24.95" customHeight="1" x14ac:dyDescent="0.25">
      <c r="Z797" s="57"/>
    </row>
    <row r="798" spans="26:26" ht="24.95" customHeight="1" x14ac:dyDescent="0.25">
      <c r="Z798" s="57"/>
    </row>
    <row r="799" spans="26:26" ht="24.95" customHeight="1" x14ac:dyDescent="0.25">
      <c r="Z799" s="57"/>
    </row>
    <row r="800" spans="26:26" ht="24.95" customHeight="1" x14ac:dyDescent="0.25">
      <c r="Z800" s="57"/>
    </row>
    <row r="801" spans="26:26" ht="24.95" customHeight="1" x14ac:dyDescent="0.25">
      <c r="Z801" s="57"/>
    </row>
    <row r="802" spans="26:26" ht="24.95" customHeight="1" x14ac:dyDescent="0.25">
      <c r="Z802" s="57"/>
    </row>
    <row r="803" spans="26:26" ht="24.95" customHeight="1" x14ac:dyDescent="0.25">
      <c r="Z803" s="57"/>
    </row>
    <row r="804" spans="26:26" ht="24.95" customHeight="1" x14ac:dyDescent="0.25">
      <c r="Z804" s="57"/>
    </row>
    <row r="805" spans="26:26" ht="24.95" customHeight="1" x14ac:dyDescent="0.25">
      <c r="Z805" s="57"/>
    </row>
    <row r="806" spans="26:26" ht="24.95" customHeight="1" x14ac:dyDescent="0.25">
      <c r="Z806" s="57"/>
    </row>
    <row r="807" spans="26:26" ht="24.95" customHeight="1" x14ac:dyDescent="0.25">
      <c r="Z807" s="57"/>
    </row>
    <row r="808" spans="26:26" ht="24.95" customHeight="1" x14ac:dyDescent="0.25">
      <c r="Z808" s="57"/>
    </row>
    <row r="809" spans="26:26" ht="24.95" customHeight="1" x14ac:dyDescent="0.25">
      <c r="Z809" s="57"/>
    </row>
    <row r="810" spans="26:26" ht="24.95" customHeight="1" x14ac:dyDescent="0.25">
      <c r="Z810" s="57"/>
    </row>
    <row r="811" spans="26:26" ht="24.95" customHeight="1" x14ac:dyDescent="0.25">
      <c r="Z811" s="57"/>
    </row>
    <row r="812" spans="26:26" ht="24.95" customHeight="1" x14ac:dyDescent="0.25">
      <c r="Z812" s="57"/>
    </row>
    <row r="813" spans="26:26" ht="24.95" customHeight="1" x14ac:dyDescent="0.25">
      <c r="Z813" s="57"/>
    </row>
    <row r="814" spans="26:26" ht="24.95" customHeight="1" x14ac:dyDescent="0.25">
      <c r="Z814" s="57"/>
    </row>
    <row r="815" spans="26:26" ht="24.95" customHeight="1" x14ac:dyDescent="0.25">
      <c r="Z815" s="57"/>
    </row>
    <row r="816" spans="26:26" ht="24.95" customHeight="1" x14ac:dyDescent="0.25">
      <c r="Z816" s="57"/>
    </row>
    <row r="817" spans="26:26" ht="24.95" customHeight="1" x14ac:dyDescent="0.25">
      <c r="Z817" s="57"/>
    </row>
    <row r="818" spans="26:26" ht="24.95" customHeight="1" x14ac:dyDescent="0.25">
      <c r="Z818" s="57"/>
    </row>
    <row r="819" spans="26:26" ht="24.95" customHeight="1" x14ac:dyDescent="0.25">
      <c r="Z819" s="57"/>
    </row>
    <row r="820" spans="26:26" ht="24.95" customHeight="1" x14ac:dyDescent="0.25">
      <c r="Z820" s="57"/>
    </row>
    <row r="821" spans="26:26" ht="24.95" customHeight="1" x14ac:dyDescent="0.25">
      <c r="Z821" s="57"/>
    </row>
    <row r="822" spans="26:26" ht="24.95" customHeight="1" x14ac:dyDescent="0.25">
      <c r="Z822" s="57"/>
    </row>
    <row r="823" spans="26:26" ht="24.95" customHeight="1" x14ac:dyDescent="0.25">
      <c r="Z823" s="57"/>
    </row>
    <row r="824" spans="26:26" ht="24.95" customHeight="1" x14ac:dyDescent="0.25">
      <c r="Z824" s="57"/>
    </row>
    <row r="825" spans="26:26" ht="24.95" customHeight="1" x14ac:dyDescent="0.25">
      <c r="Z825" s="57"/>
    </row>
    <row r="826" spans="26:26" ht="24.95" customHeight="1" x14ac:dyDescent="0.25">
      <c r="Z826" s="57"/>
    </row>
    <row r="827" spans="26:26" ht="24.95" customHeight="1" x14ac:dyDescent="0.25">
      <c r="Z827" s="57"/>
    </row>
    <row r="828" spans="26:26" ht="24.95" customHeight="1" x14ac:dyDescent="0.25">
      <c r="Z828" s="57"/>
    </row>
    <row r="829" spans="26:26" ht="24.95" customHeight="1" x14ac:dyDescent="0.25">
      <c r="Z829" s="57"/>
    </row>
    <row r="830" spans="26:26" ht="24.95" customHeight="1" x14ac:dyDescent="0.25">
      <c r="Z830" s="57"/>
    </row>
    <row r="831" spans="26:26" ht="24.95" customHeight="1" x14ac:dyDescent="0.25">
      <c r="Z831" s="57"/>
    </row>
    <row r="832" spans="26:26" ht="24.95" customHeight="1" x14ac:dyDescent="0.25">
      <c r="Z832" s="57"/>
    </row>
    <row r="833" spans="26:26" ht="24.95" customHeight="1" x14ac:dyDescent="0.25">
      <c r="Z833" s="57"/>
    </row>
    <row r="834" spans="26:26" ht="24.95" customHeight="1" x14ac:dyDescent="0.25">
      <c r="Z834" s="57"/>
    </row>
    <row r="835" spans="26:26" ht="24.95" customHeight="1" x14ac:dyDescent="0.25">
      <c r="Z835" s="57"/>
    </row>
    <row r="836" spans="26:26" ht="24.95" customHeight="1" x14ac:dyDescent="0.25">
      <c r="Z836" s="57"/>
    </row>
    <row r="837" spans="26:26" ht="24.95" customHeight="1" x14ac:dyDescent="0.25">
      <c r="Z837" s="57"/>
    </row>
    <row r="838" spans="26:26" ht="24.95" customHeight="1" x14ac:dyDescent="0.25">
      <c r="Z838" s="57"/>
    </row>
    <row r="839" spans="26:26" ht="24.95" customHeight="1" x14ac:dyDescent="0.25">
      <c r="Z839" s="57"/>
    </row>
    <row r="840" spans="26:26" ht="24.95" customHeight="1" x14ac:dyDescent="0.25">
      <c r="Z840" s="57"/>
    </row>
    <row r="841" spans="26:26" ht="24.95" customHeight="1" x14ac:dyDescent="0.25">
      <c r="Z841" s="57"/>
    </row>
    <row r="842" spans="26:26" ht="24.95" customHeight="1" x14ac:dyDescent="0.25">
      <c r="Z842" s="57"/>
    </row>
    <row r="843" spans="26:26" ht="24.95" customHeight="1" x14ac:dyDescent="0.25">
      <c r="Z843" s="57"/>
    </row>
    <row r="844" spans="26:26" ht="24.95" customHeight="1" x14ac:dyDescent="0.25">
      <c r="Z844" s="57"/>
    </row>
    <row r="845" spans="26:26" ht="24.95" customHeight="1" x14ac:dyDescent="0.25">
      <c r="Z845" s="57"/>
    </row>
    <row r="846" spans="26:26" ht="24.95" customHeight="1" x14ac:dyDescent="0.25">
      <c r="Z846" s="57"/>
    </row>
    <row r="847" spans="26:26" ht="24.95" customHeight="1" x14ac:dyDescent="0.25">
      <c r="Z847" s="57"/>
    </row>
    <row r="848" spans="26:26" ht="24.95" customHeight="1" x14ac:dyDescent="0.25">
      <c r="Z848" s="57"/>
    </row>
    <row r="849" spans="26:26" ht="24.95" customHeight="1" x14ac:dyDescent="0.25">
      <c r="Z849" s="57"/>
    </row>
    <row r="850" spans="26:26" ht="24.95" customHeight="1" x14ac:dyDescent="0.25">
      <c r="Z850" s="57"/>
    </row>
    <row r="851" spans="26:26" ht="24.95" customHeight="1" x14ac:dyDescent="0.25">
      <c r="Z851" s="57"/>
    </row>
    <row r="852" spans="26:26" ht="24.95" customHeight="1" x14ac:dyDescent="0.25">
      <c r="Z852" s="57"/>
    </row>
    <row r="853" spans="26:26" ht="24.95" customHeight="1" x14ac:dyDescent="0.25">
      <c r="Z853" s="57"/>
    </row>
    <row r="854" spans="26:26" ht="24.95" customHeight="1" x14ac:dyDescent="0.25">
      <c r="Z854" s="57"/>
    </row>
    <row r="855" spans="26:26" ht="24.95" customHeight="1" x14ac:dyDescent="0.25">
      <c r="Z855" s="57"/>
    </row>
    <row r="856" spans="26:26" ht="24.95" customHeight="1" x14ac:dyDescent="0.25">
      <c r="Z856" s="57"/>
    </row>
    <row r="857" spans="26:26" ht="24.95" customHeight="1" x14ac:dyDescent="0.25">
      <c r="Z857" s="57"/>
    </row>
    <row r="858" spans="26:26" ht="24.95" customHeight="1" x14ac:dyDescent="0.25">
      <c r="Z858" s="57"/>
    </row>
    <row r="859" spans="26:26" ht="24.95" customHeight="1" x14ac:dyDescent="0.25">
      <c r="Z859" s="57"/>
    </row>
    <row r="860" spans="26:26" ht="24.95" customHeight="1" x14ac:dyDescent="0.25">
      <c r="Z860" s="57"/>
    </row>
    <row r="861" spans="26:26" ht="24.95" customHeight="1" x14ac:dyDescent="0.25">
      <c r="Z861" s="57"/>
    </row>
    <row r="862" spans="26:26" ht="24.95" customHeight="1" x14ac:dyDescent="0.25">
      <c r="Z862" s="57"/>
    </row>
    <row r="863" spans="26:26" ht="24.95" customHeight="1" x14ac:dyDescent="0.25">
      <c r="Z863" s="57"/>
    </row>
    <row r="864" spans="26:26" ht="24.95" customHeight="1" x14ac:dyDescent="0.25">
      <c r="Z864" s="57"/>
    </row>
    <row r="865" spans="26:26" ht="24.95" customHeight="1" x14ac:dyDescent="0.25">
      <c r="Z865" s="57"/>
    </row>
    <row r="866" spans="26:26" ht="24.95" customHeight="1" x14ac:dyDescent="0.25">
      <c r="Z866" s="57"/>
    </row>
    <row r="867" spans="26:26" ht="24.95" customHeight="1" x14ac:dyDescent="0.25">
      <c r="Z867" s="57"/>
    </row>
    <row r="868" spans="26:26" ht="24.95" customHeight="1" x14ac:dyDescent="0.25">
      <c r="Z868" s="57"/>
    </row>
    <row r="869" spans="26:26" ht="24.95" customHeight="1" x14ac:dyDescent="0.25">
      <c r="Z869" s="57"/>
    </row>
    <row r="870" spans="26:26" ht="24.95" customHeight="1" x14ac:dyDescent="0.25">
      <c r="Z870" s="57"/>
    </row>
    <row r="871" spans="26:26" ht="24.95" customHeight="1" x14ac:dyDescent="0.25">
      <c r="Z871" s="57"/>
    </row>
    <row r="872" spans="26:26" ht="24.95" customHeight="1" x14ac:dyDescent="0.25">
      <c r="Z872" s="57"/>
    </row>
    <row r="873" spans="26:26" ht="24.95" customHeight="1" x14ac:dyDescent="0.25">
      <c r="Z873" s="57"/>
    </row>
    <row r="874" spans="26:26" ht="24.95" customHeight="1" x14ac:dyDescent="0.25">
      <c r="Z874" s="57"/>
    </row>
    <row r="875" spans="26:26" ht="24.95" customHeight="1" x14ac:dyDescent="0.25">
      <c r="Z875" s="57"/>
    </row>
    <row r="876" spans="26:26" ht="24.95" customHeight="1" x14ac:dyDescent="0.25">
      <c r="Z876" s="57"/>
    </row>
    <row r="877" spans="26:26" ht="24.95" customHeight="1" x14ac:dyDescent="0.25">
      <c r="Z877" s="57"/>
    </row>
    <row r="878" spans="26:26" ht="24.95" customHeight="1" x14ac:dyDescent="0.25">
      <c r="Z878" s="57"/>
    </row>
    <row r="879" spans="26:26" ht="24.95" customHeight="1" x14ac:dyDescent="0.25">
      <c r="Z879" s="57"/>
    </row>
    <row r="880" spans="26:26" ht="24.95" customHeight="1" x14ac:dyDescent="0.25">
      <c r="Z880" s="57"/>
    </row>
    <row r="881" spans="26:26" ht="24.95" customHeight="1" x14ac:dyDescent="0.25">
      <c r="Z881" s="57"/>
    </row>
    <row r="882" spans="26:26" ht="24.95" customHeight="1" x14ac:dyDescent="0.25">
      <c r="Z882" s="57"/>
    </row>
    <row r="883" spans="26:26" ht="24.95" customHeight="1" x14ac:dyDescent="0.25">
      <c r="Z883" s="57"/>
    </row>
    <row r="884" spans="26:26" ht="24.95" customHeight="1" x14ac:dyDescent="0.25">
      <c r="Z884" s="57"/>
    </row>
    <row r="885" spans="26:26" ht="24.95" customHeight="1" x14ac:dyDescent="0.25">
      <c r="Z885" s="57"/>
    </row>
    <row r="886" spans="26:26" ht="24.95" customHeight="1" x14ac:dyDescent="0.25">
      <c r="Z886" s="57"/>
    </row>
    <row r="887" spans="26:26" ht="24.95" customHeight="1" x14ac:dyDescent="0.25">
      <c r="Z887" s="57"/>
    </row>
    <row r="888" spans="26:26" ht="24.95" customHeight="1" x14ac:dyDescent="0.25">
      <c r="Z888" s="57"/>
    </row>
    <row r="889" spans="26:26" ht="24.95" customHeight="1" x14ac:dyDescent="0.25">
      <c r="Z889" s="57"/>
    </row>
    <row r="890" spans="26:26" ht="24.95" customHeight="1" x14ac:dyDescent="0.25">
      <c r="Z890" s="57"/>
    </row>
    <row r="891" spans="26:26" ht="24.95" customHeight="1" x14ac:dyDescent="0.25">
      <c r="Z891" s="57"/>
    </row>
    <row r="892" spans="26:26" ht="24.95" customHeight="1" x14ac:dyDescent="0.25">
      <c r="Z892" s="57"/>
    </row>
    <row r="893" spans="26:26" ht="24.95" customHeight="1" x14ac:dyDescent="0.25">
      <c r="Z893" s="57"/>
    </row>
    <row r="894" spans="26:26" ht="24.95" customHeight="1" x14ac:dyDescent="0.25">
      <c r="Z894" s="57"/>
    </row>
    <row r="895" spans="26:26" ht="24.95" customHeight="1" x14ac:dyDescent="0.25">
      <c r="Z895" s="57"/>
    </row>
    <row r="896" spans="26:26" ht="24.95" customHeight="1" x14ac:dyDescent="0.25">
      <c r="Z896" s="57"/>
    </row>
    <row r="897" spans="26:26" ht="24.95" customHeight="1" x14ac:dyDescent="0.25">
      <c r="Z897" s="57"/>
    </row>
    <row r="898" spans="26:26" ht="24.95" customHeight="1" x14ac:dyDescent="0.25">
      <c r="Z898" s="57"/>
    </row>
    <row r="899" spans="26:26" ht="24.95" customHeight="1" x14ac:dyDescent="0.25">
      <c r="Z899" s="57"/>
    </row>
    <row r="900" spans="26:26" ht="24.95" customHeight="1" x14ac:dyDescent="0.25">
      <c r="Z900" s="57"/>
    </row>
    <row r="901" spans="26:26" ht="24.95" customHeight="1" x14ac:dyDescent="0.25">
      <c r="Z901" s="57"/>
    </row>
    <row r="902" spans="26:26" ht="24.95" customHeight="1" x14ac:dyDescent="0.25">
      <c r="Z902" s="57"/>
    </row>
    <row r="903" spans="26:26" ht="24.95" customHeight="1" x14ac:dyDescent="0.25">
      <c r="Z903" s="57"/>
    </row>
    <row r="904" spans="26:26" ht="24.95" customHeight="1" x14ac:dyDescent="0.25">
      <c r="Z904" s="57"/>
    </row>
    <row r="905" spans="26:26" ht="24.95" customHeight="1" x14ac:dyDescent="0.25">
      <c r="Z905" s="57"/>
    </row>
    <row r="906" spans="26:26" ht="24.95" customHeight="1" x14ac:dyDescent="0.25">
      <c r="Z906" s="57"/>
    </row>
    <row r="907" spans="26:26" ht="24.95" customHeight="1" x14ac:dyDescent="0.25">
      <c r="Z907" s="57"/>
    </row>
    <row r="908" spans="26:26" ht="24.95" customHeight="1" x14ac:dyDescent="0.25">
      <c r="Z908" s="57"/>
    </row>
    <row r="909" spans="26:26" ht="24.95" customHeight="1" x14ac:dyDescent="0.25">
      <c r="Z909" s="57"/>
    </row>
    <row r="910" spans="26:26" ht="24.95" customHeight="1" x14ac:dyDescent="0.25">
      <c r="Z910" s="57"/>
    </row>
    <row r="911" spans="26:26" ht="24.95" customHeight="1" x14ac:dyDescent="0.25">
      <c r="Z911" s="57"/>
    </row>
    <row r="912" spans="26:26" ht="24.95" customHeight="1" x14ac:dyDescent="0.25">
      <c r="Z912" s="57"/>
    </row>
    <row r="913" spans="26:26" ht="24.95" customHeight="1" x14ac:dyDescent="0.25">
      <c r="Z913" s="57"/>
    </row>
    <row r="914" spans="26:26" ht="24.95" customHeight="1" x14ac:dyDescent="0.25">
      <c r="Z914" s="57"/>
    </row>
    <row r="915" spans="26:26" ht="24.95" customHeight="1" x14ac:dyDescent="0.25">
      <c r="Z915" s="57"/>
    </row>
    <row r="916" spans="26:26" ht="24.95" customHeight="1" x14ac:dyDescent="0.25">
      <c r="Z916" s="57"/>
    </row>
    <row r="917" spans="26:26" ht="24.95" customHeight="1" x14ac:dyDescent="0.25">
      <c r="Z917" s="57"/>
    </row>
    <row r="918" spans="26:26" ht="24.95" customHeight="1" x14ac:dyDescent="0.25">
      <c r="Z918" s="57"/>
    </row>
    <row r="919" spans="26:26" ht="24.95" customHeight="1" x14ac:dyDescent="0.25">
      <c r="Z919" s="57"/>
    </row>
    <row r="920" spans="26:26" ht="24.95" customHeight="1" x14ac:dyDescent="0.25">
      <c r="Z920" s="57"/>
    </row>
    <row r="921" spans="26:26" ht="24.95" customHeight="1" x14ac:dyDescent="0.25">
      <c r="Z921" s="57"/>
    </row>
    <row r="922" spans="26:26" ht="24.95" customHeight="1" x14ac:dyDescent="0.25">
      <c r="Z922" s="57"/>
    </row>
    <row r="923" spans="26:26" ht="24.95" customHeight="1" x14ac:dyDescent="0.25">
      <c r="Z923" s="57"/>
    </row>
    <row r="924" spans="26:26" ht="24.95" customHeight="1" x14ac:dyDescent="0.25">
      <c r="Z924" s="57"/>
    </row>
    <row r="925" spans="26:26" ht="24.95" customHeight="1" x14ac:dyDescent="0.25">
      <c r="Z925" s="57"/>
    </row>
    <row r="926" spans="26:26" ht="24.95" customHeight="1" x14ac:dyDescent="0.25">
      <c r="Z926" s="57"/>
    </row>
    <row r="927" spans="26:26" ht="24.95" customHeight="1" x14ac:dyDescent="0.25">
      <c r="Z927" s="57"/>
    </row>
    <row r="928" spans="26:26" ht="24.95" customHeight="1" x14ac:dyDescent="0.25">
      <c r="Z928" s="57"/>
    </row>
    <row r="929" spans="26:26" ht="24.95" customHeight="1" x14ac:dyDescent="0.25">
      <c r="Z929" s="57"/>
    </row>
    <row r="930" spans="26:26" ht="24.95" customHeight="1" x14ac:dyDescent="0.25">
      <c r="Z930" s="57"/>
    </row>
    <row r="931" spans="26:26" ht="24.95" customHeight="1" x14ac:dyDescent="0.25">
      <c r="Z931" s="57"/>
    </row>
    <row r="932" spans="26:26" ht="24.95" customHeight="1" x14ac:dyDescent="0.25">
      <c r="Z932" s="57"/>
    </row>
    <row r="933" spans="26:26" ht="24.95" customHeight="1" x14ac:dyDescent="0.25">
      <c r="Z933" s="57"/>
    </row>
    <row r="934" spans="26:26" ht="24.95" customHeight="1" x14ac:dyDescent="0.25">
      <c r="Z934" s="57"/>
    </row>
    <row r="935" spans="26:26" ht="24.95" customHeight="1" x14ac:dyDescent="0.25">
      <c r="Z935" s="57"/>
    </row>
    <row r="936" spans="26:26" ht="24.95" customHeight="1" x14ac:dyDescent="0.25">
      <c r="Z936" s="57"/>
    </row>
    <row r="937" spans="26:26" ht="24.95" customHeight="1" x14ac:dyDescent="0.25">
      <c r="Z937" s="57"/>
    </row>
    <row r="938" spans="26:26" ht="24.95" customHeight="1" x14ac:dyDescent="0.25">
      <c r="Z938" s="57"/>
    </row>
    <row r="939" spans="26:26" ht="24.95" customHeight="1" x14ac:dyDescent="0.25">
      <c r="Z939" s="57"/>
    </row>
    <row r="940" spans="26:26" ht="24.95" customHeight="1" x14ac:dyDescent="0.25">
      <c r="Z940" s="57"/>
    </row>
    <row r="941" spans="26:26" ht="24.95" customHeight="1" x14ac:dyDescent="0.25">
      <c r="Z941" s="57"/>
    </row>
    <row r="942" spans="26:26" ht="24.95" customHeight="1" x14ac:dyDescent="0.25">
      <c r="Z942" s="57"/>
    </row>
    <row r="943" spans="26:26" ht="24.95" customHeight="1" x14ac:dyDescent="0.25">
      <c r="Z943" s="57"/>
    </row>
    <row r="944" spans="26:26" ht="24.95" customHeight="1" x14ac:dyDescent="0.25">
      <c r="Z944" s="57"/>
    </row>
    <row r="945" spans="26:26" ht="24.95" customHeight="1" x14ac:dyDescent="0.25">
      <c r="Z945" s="57"/>
    </row>
    <row r="946" spans="26:26" ht="24.95" customHeight="1" x14ac:dyDescent="0.25">
      <c r="Z946" s="57"/>
    </row>
    <row r="947" spans="26:26" ht="24.95" customHeight="1" x14ac:dyDescent="0.25">
      <c r="Z947" s="57"/>
    </row>
    <row r="948" spans="26:26" ht="24.95" customHeight="1" x14ac:dyDescent="0.25">
      <c r="Z948" s="57"/>
    </row>
    <row r="949" spans="26:26" ht="24.95" customHeight="1" x14ac:dyDescent="0.25">
      <c r="Z949" s="57"/>
    </row>
    <row r="950" spans="26:26" ht="24.95" customHeight="1" x14ac:dyDescent="0.25">
      <c r="Z950" s="57"/>
    </row>
    <row r="951" spans="26:26" ht="24.95" customHeight="1" x14ac:dyDescent="0.25">
      <c r="Z951" s="57"/>
    </row>
    <row r="952" spans="26:26" ht="24.95" customHeight="1" x14ac:dyDescent="0.25">
      <c r="Z952" s="57"/>
    </row>
    <row r="953" spans="26:26" ht="24.95" customHeight="1" x14ac:dyDescent="0.25">
      <c r="Z953" s="57"/>
    </row>
    <row r="954" spans="26:26" ht="24.95" customHeight="1" x14ac:dyDescent="0.25">
      <c r="Z954" s="57"/>
    </row>
    <row r="955" spans="26:26" ht="24.95" customHeight="1" x14ac:dyDescent="0.25">
      <c r="Z955" s="57"/>
    </row>
    <row r="956" spans="26:26" ht="24.95" customHeight="1" x14ac:dyDescent="0.25">
      <c r="Z956" s="57"/>
    </row>
    <row r="957" spans="26:26" ht="24.95" customHeight="1" x14ac:dyDescent="0.25">
      <c r="Z957" s="57"/>
    </row>
    <row r="958" spans="26:26" ht="24.95" customHeight="1" x14ac:dyDescent="0.25">
      <c r="Z958" s="57"/>
    </row>
    <row r="959" spans="26:26" ht="24.95" customHeight="1" x14ac:dyDescent="0.25">
      <c r="Z959" s="57"/>
    </row>
    <row r="960" spans="26:26" ht="24.95" customHeight="1" x14ac:dyDescent="0.25">
      <c r="Z960" s="57"/>
    </row>
    <row r="961" spans="26:26" ht="24.95" customHeight="1" x14ac:dyDescent="0.25">
      <c r="Z961" s="57"/>
    </row>
    <row r="962" spans="26:26" ht="24.95" customHeight="1" x14ac:dyDescent="0.25">
      <c r="Z962" s="57"/>
    </row>
    <row r="963" spans="26:26" ht="24.95" customHeight="1" x14ac:dyDescent="0.25">
      <c r="Z963" s="57"/>
    </row>
    <row r="964" spans="26:26" ht="24.95" customHeight="1" x14ac:dyDescent="0.25">
      <c r="Z964" s="57"/>
    </row>
    <row r="965" spans="26:26" ht="24.95" customHeight="1" x14ac:dyDescent="0.25">
      <c r="Z965" s="57"/>
    </row>
    <row r="966" spans="26:26" ht="24.95" customHeight="1" x14ac:dyDescent="0.25">
      <c r="Z966" s="57"/>
    </row>
    <row r="967" spans="26:26" ht="24.95" customHeight="1" x14ac:dyDescent="0.25">
      <c r="Z967" s="57"/>
    </row>
    <row r="968" spans="26:26" ht="24.95" customHeight="1" x14ac:dyDescent="0.25">
      <c r="Z968" s="57"/>
    </row>
    <row r="969" spans="26:26" ht="24.95" customHeight="1" x14ac:dyDescent="0.25">
      <c r="Z969" s="57"/>
    </row>
    <row r="970" spans="26:26" ht="24.95" customHeight="1" x14ac:dyDescent="0.25">
      <c r="Z970" s="57"/>
    </row>
    <row r="971" spans="26:26" ht="24.95" customHeight="1" x14ac:dyDescent="0.25">
      <c r="Z971" s="57"/>
    </row>
    <row r="972" spans="26:26" ht="24.95" customHeight="1" x14ac:dyDescent="0.25">
      <c r="Z972" s="57"/>
    </row>
    <row r="973" spans="26:26" ht="24.95" customHeight="1" x14ac:dyDescent="0.25">
      <c r="Z973" s="57"/>
    </row>
    <row r="974" spans="26:26" ht="24.95" customHeight="1" x14ac:dyDescent="0.25">
      <c r="Z974" s="57"/>
    </row>
    <row r="975" spans="26:26" ht="24.95" customHeight="1" x14ac:dyDescent="0.25">
      <c r="Z975" s="57"/>
    </row>
    <row r="976" spans="26:26" ht="24.95" customHeight="1" x14ac:dyDescent="0.25">
      <c r="Z976" s="57"/>
    </row>
    <row r="977" spans="26:26" ht="24.95" customHeight="1" x14ac:dyDescent="0.25">
      <c r="Z977" s="57"/>
    </row>
    <row r="978" spans="26:26" ht="24.95" customHeight="1" x14ac:dyDescent="0.25">
      <c r="Z978" s="57"/>
    </row>
    <row r="979" spans="26:26" ht="24.95" customHeight="1" x14ac:dyDescent="0.25">
      <c r="Z979" s="57"/>
    </row>
    <row r="980" spans="26:26" ht="24.95" customHeight="1" x14ac:dyDescent="0.25">
      <c r="Z980" s="57"/>
    </row>
    <row r="981" spans="26:26" ht="24.95" customHeight="1" x14ac:dyDescent="0.25">
      <c r="Z981" s="57"/>
    </row>
    <row r="982" spans="26:26" ht="24.95" customHeight="1" x14ac:dyDescent="0.25">
      <c r="Z982" s="57"/>
    </row>
    <row r="983" spans="26:26" ht="24.95" customHeight="1" x14ac:dyDescent="0.25">
      <c r="Z983" s="57"/>
    </row>
    <row r="984" spans="26:26" ht="24.95" customHeight="1" x14ac:dyDescent="0.25">
      <c r="Z984" s="57"/>
    </row>
    <row r="985" spans="26:26" ht="24.95" customHeight="1" x14ac:dyDescent="0.25">
      <c r="Z985" s="57"/>
    </row>
    <row r="986" spans="26:26" ht="24.95" customHeight="1" x14ac:dyDescent="0.25">
      <c r="Z986" s="57"/>
    </row>
    <row r="987" spans="26:26" ht="24.95" customHeight="1" x14ac:dyDescent="0.25">
      <c r="Z987" s="57"/>
    </row>
    <row r="988" spans="26:26" ht="24.95" customHeight="1" x14ac:dyDescent="0.25">
      <c r="Z988" s="57"/>
    </row>
    <row r="989" spans="26:26" ht="24.95" customHeight="1" x14ac:dyDescent="0.25">
      <c r="Z989" s="57"/>
    </row>
    <row r="990" spans="26:26" ht="24.95" customHeight="1" x14ac:dyDescent="0.25">
      <c r="Z990" s="57"/>
    </row>
    <row r="991" spans="26:26" ht="24.95" customHeight="1" x14ac:dyDescent="0.25">
      <c r="Z991" s="57"/>
    </row>
    <row r="992" spans="26:26" ht="24.95" customHeight="1" x14ac:dyDescent="0.25">
      <c r="Z992" s="57"/>
    </row>
    <row r="993" spans="26:26" ht="24.95" customHeight="1" x14ac:dyDescent="0.25">
      <c r="Z993" s="57"/>
    </row>
    <row r="994" spans="26:26" ht="24.95" customHeight="1" x14ac:dyDescent="0.25">
      <c r="Z994" s="57"/>
    </row>
    <row r="995" spans="26:26" ht="24.95" customHeight="1" x14ac:dyDescent="0.25">
      <c r="Z995" s="57"/>
    </row>
    <row r="996" spans="26:26" ht="24.95" customHeight="1" x14ac:dyDescent="0.25">
      <c r="Z996" s="57"/>
    </row>
    <row r="997" spans="26:26" ht="24.95" customHeight="1" x14ac:dyDescent="0.25">
      <c r="Z997" s="57"/>
    </row>
    <row r="998" spans="26:26" ht="24.95" customHeight="1" x14ac:dyDescent="0.25">
      <c r="Z998" s="57"/>
    </row>
    <row r="999" spans="26:26" ht="24.95" customHeight="1" x14ac:dyDescent="0.25">
      <c r="Z999" s="57"/>
    </row>
    <row r="1000" spans="26:26" ht="24.95" customHeight="1" x14ac:dyDescent="0.25">
      <c r="Z1000" s="57"/>
    </row>
    <row r="1001" spans="26:26" ht="24.95" customHeight="1" x14ac:dyDescent="0.25">
      <c r="Z1001" s="57"/>
    </row>
    <row r="1002" spans="26:26" ht="24.95" customHeight="1" x14ac:dyDescent="0.25">
      <c r="Z1002" s="57"/>
    </row>
    <row r="1003" spans="26:26" ht="24.95" customHeight="1" x14ac:dyDescent="0.25">
      <c r="Z1003" s="57"/>
    </row>
    <row r="1004" spans="26:26" ht="24.95" customHeight="1" x14ac:dyDescent="0.25">
      <c r="Z1004" s="57"/>
    </row>
    <row r="1005" spans="26:26" ht="24.95" customHeight="1" x14ac:dyDescent="0.25">
      <c r="Z1005" s="57"/>
    </row>
    <row r="1006" spans="26:26" ht="24.95" customHeight="1" x14ac:dyDescent="0.25">
      <c r="Z1006" s="57"/>
    </row>
    <row r="1007" spans="26:26" ht="24.95" customHeight="1" x14ac:dyDescent="0.25">
      <c r="Z1007" s="57"/>
    </row>
    <row r="1008" spans="26:26" ht="24.95" customHeight="1" x14ac:dyDescent="0.25">
      <c r="Z1008" s="57"/>
    </row>
    <row r="1009" spans="26:26" ht="24.95" customHeight="1" x14ac:dyDescent="0.25">
      <c r="Z1009" s="57"/>
    </row>
    <row r="1010" spans="26:26" ht="24.95" customHeight="1" x14ac:dyDescent="0.25">
      <c r="Z1010" s="57"/>
    </row>
    <row r="1011" spans="26:26" ht="24.95" customHeight="1" x14ac:dyDescent="0.25">
      <c r="Z1011" s="57"/>
    </row>
    <row r="1012" spans="26:26" ht="24.95" customHeight="1" x14ac:dyDescent="0.25">
      <c r="Z1012" s="57"/>
    </row>
    <row r="1013" spans="26:26" ht="24.95" customHeight="1" x14ac:dyDescent="0.25">
      <c r="Z1013" s="57"/>
    </row>
    <row r="1014" spans="26:26" ht="24.95" customHeight="1" x14ac:dyDescent="0.25">
      <c r="Z1014" s="57"/>
    </row>
    <row r="1015" spans="26:26" ht="24.95" customHeight="1" x14ac:dyDescent="0.25">
      <c r="Z1015" s="57"/>
    </row>
    <row r="1016" spans="26:26" ht="24.95" customHeight="1" x14ac:dyDescent="0.25">
      <c r="Z1016" s="57"/>
    </row>
    <row r="1017" spans="26:26" ht="24.95" customHeight="1" x14ac:dyDescent="0.25">
      <c r="Z1017" s="57"/>
    </row>
    <row r="1018" spans="26:26" ht="24.95" customHeight="1" x14ac:dyDescent="0.25">
      <c r="Z1018" s="57"/>
    </row>
    <row r="1019" spans="26:26" ht="24.95" customHeight="1" x14ac:dyDescent="0.25">
      <c r="Z1019" s="57"/>
    </row>
    <row r="1020" spans="26:26" ht="24.95" customHeight="1" x14ac:dyDescent="0.25">
      <c r="Z1020" s="57"/>
    </row>
    <row r="1021" spans="26:26" ht="24.95" customHeight="1" x14ac:dyDescent="0.25">
      <c r="Z1021" s="57"/>
    </row>
    <row r="1022" spans="26:26" ht="24.95" customHeight="1" x14ac:dyDescent="0.25">
      <c r="Z1022" s="57"/>
    </row>
    <row r="1023" spans="26:26" ht="24.95" customHeight="1" x14ac:dyDescent="0.25">
      <c r="Z1023" s="57"/>
    </row>
    <row r="1024" spans="26:26" ht="24.95" customHeight="1" x14ac:dyDescent="0.25">
      <c r="Z1024" s="57"/>
    </row>
    <row r="1025" spans="26:26" ht="24.95" customHeight="1" x14ac:dyDescent="0.25">
      <c r="Z1025" s="57"/>
    </row>
    <row r="1026" spans="26:26" ht="24.95" customHeight="1" x14ac:dyDescent="0.25">
      <c r="Z1026" s="57"/>
    </row>
    <row r="1027" spans="26:26" ht="24.95" customHeight="1" x14ac:dyDescent="0.25">
      <c r="Z1027" s="57"/>
    </row>
    <row r="1028" spans="26:26" ht="24.95" customHeight="1" x14ac:dyDescent="0.25">
      <c r="Z1028" s="57"/>
    </row>
    <row r="1029" spans="26:26" ht="24.95" customHeight="1" x14ac:dyDescent="0.25">
      <c r="Z1029" s="57"/>
    </row>
    <row r="1030" spans="26:26" ht="24.95" customHeight="1" x14ac:dyDescent="0.25">
      <c r="Z1030" s="57"/>
    </row>
    <row r="1031" spans="26:26" ht="24.95" customHeight="1" x14ac:dyDescent="0.25">
      <c r="Z1031" s="57"/>
    </row>
    <row r="1032" spans="26:26" ht="24.95" customHeight="1" x14ac:dyDescent="0.25">
      <c r="Z1032" s="57"/>
    </row>
    <row r="1033" spans="26:26" ht="24.95" customHeight="1" x14ac:dyDescent="0.25">
      <c r="Z1033" s="57"/>
    </row>
    <row r="1034" spans="26:26" ht="24.95" customHeight="1" x14ac:dyDescent="0.25">
      <c r="Z1034" s="57"/>
    </row>
    <row r="1035" spans="26:26" ht="24.95" customHeight="1" x14ac:dyDescent="0.25">
      <c r="Z1035" s="57"/>
    </row>
    <row r="1036" spans="26:26" ht="24.95" customHeight="1" x14ac:dyDescent="0.25">
      <c r="Z1036" s="57"/>
    </row>
    <row r="1037" spans="26:26" ht="24.95" customHeight="1" x14ac:dyDescent="0.25">
      <c r="Z1037" s="57"/>
    </row>
    <row r="1038" spans="26:26" ht="24.95" customHeight="1" x14ac:dyDescent="0.25">
      <c r="Z1038" s="57"/>
    </row>
    <row r="1039" spans="26:26" ht="24.95" customHeight="1" x14ac:dyDescent="0.25">
      <c r="Z1039" s="57"/>
    </row>
    <row r="1040" spans="26:26" ht="24.95" customHeight="1" x14ac:dyDescent="0.25">
      <c r="Z1040" s="57"/>
    </row>
    <row r="1041" spans="26:26" ht="24.95" customHeight="1" x14ac:dyDescent="0.25">
      <c r="Z1041" s="57"/>
    </row>
    <row r="1042" spans="26:26" ht="24.95" customHeight="1" x14ac:dyDescent="0.25">
      <c r="Z1042" s="57"/>
    </row>
    <row r="1043" spans="26:26" ht="24.95" customHeight="1" x14ac:dyDescent="0.25">
      <c r="Z1043" s="57"/>
    </row>
    <row r="1044" spans="26:26" ht="24.95" customHeight="1" x14ac:dyDescent="0.25">
      <c r="Z1044" s="57"/>
    </row>
    <row r="1045" spans="26:26" ht="24.95" customHeight="1" x14ac:dyDescent="0.25">
      <c r="Z1045" s="57"/>
    </row>
    <row r="1046" spans="26:26" ht="24.95" customHeight="1" x14ac:dyDescent="0.25">
      <c r="Z1046" s="57"/>
    </row>
    <row r="1047" spans="26:26" ht="24.95" customHeight="1" x14ac:dyDescent="0.25">
      <c r="Z1047" s="57"/>
    </row>
    <row r="1048" spans="26:26" ht="24.95" customHeight="1" x14ac:dyDescent="0.25">
      <c r="Z1048" s="57"/>
    </row>
    <row r="1049" spans="26:26" ht="24.95" customHeight="1" x14ac:dyDescent="0.25">
      <c r="Z1049" s="57"/>
    </row>
    <row r="1050" spans="26:26" ht="24.95" customHeight="1" x14ac:dyDescent="0.25">
      <c r="Z1050" s="57"/>
    </row>
    <row r="1051" spans="26:26" ht="24.95" customHeight="1" x14ac:dyDescent="0.25">
      <c r="Z1051" s="57"/>
    </row>
    <row r="1052" spans="26:26" ht="24.95" customHeight="1" x14ac:dyDescent="0.25">
      <c r="Z1052" s="57"/>
    </row>
    <row r="1053" spans="26:26" ht="24.95" customHeight="1" x14ac:dyDescent="0.25">
      <c r="Z1053" s="57"/>
    </row>
    <row r="1054" spans="26:26" ht="24.95" customHeight="1" x14ac:dyDescent="0.25">
      <c r="Z1054" s="57"/>
    </row>
    <row r="1055" spans="26:26" ht="24.95" customHeight="1" x14ac:dyDescent="0.25">
      <c r="Z1055" s="57"/>
    </row>
    <row r="1056" spans="26:26" ht="24.95" customHeight="1" x14ac:dyDescent="0.25">
      <c r="Z1056" s="57"/>
    </row>
    <row r="1057" spans="26:26" ht="24.95" customHeight="1" x14ac:dyDescent="0.25">
      <c r="Z1057" s="57"/>
    </row>
    <row r="1058" spans="26:26" ht="24.95" customHeight="1" x14ac:dyDescent="0.25">
      <c r="Z1058" s="57"/>
    </row>
    <row r="1059" spans="26:26" ht="24.95" customHeight="1" x14ac:dyDescent="0.25">
      <c r="Z1059" s="57"/>
    </row>
    <row r="1060" spans="26:26" ht="24.95" customHeight="1" x14ac:dyDescent="0.25">
      <c r="Z1060" s="57"/>
    </row>
    <row r="1061" spans="26:26" ht="24.95" customHeight="1" x14ac:dyDescent="0.25">
      <c r="Z1061" s="57"/>
    </row>
    <row r="1062" spans="26:26" ht="24.95" customHeight="1" x14ac:dyDescent="0.25">
      <c r="Z1062" s="57"/>
    </row>
    <row r="1063" spans="26:26" ht="24.95" customHeight="1" x14ac:dyDescent="0.25">
      <c r="Z1063" s="57"/>
    </row>
    <row r="1064" spans="26:26" ht="24.95" customHeight="1" x14ac:dyDescent="0.25">
      <c r="Z1064" s="57"/>
    </row>
    <row r="1065" spans="26:26" ht="24.95" customHeight="1" x14ac:dyDescent="0.25">
      <c r="Z1065" s="57"/>
    </row>
    <row r="1066" spans="26:26" ht="24.95" customHeight="1" x14ac:dyDescent="0.25">
      <c r="Z1066" s="57"/>
    </row>
    <row r="1067" spans="26:26" ht="24.95" customHeight="1" x14ac:dyDescent="0.25">
      <c r="Z1067" s="57"/>
    </row>
    <row r="1068" spans="26:26" ht="24.95" customHeight="1" x14ac:dyDescent="0.25">
      <c r="Z1068" s="57"/>
    </row>
    <row r="1069" spans="26:26" ht="24.95" customHeight="1" x14ac:dyDescent="0.25">
      <c r="Z1069" s="57"/>
    </row>
    <row r="1070" spans="26:26" ht="24.95" customHeight="1" x14ac:dyDescent="0.25">
      <c r="Z1070" s="57"/>
    </row>
    <row r="1071" spans="26:26" ht="24.95" customHeight="1" x14ac:dyDescent="0.25">
      <c r="Z1071" s="57"/>
    </row>
    <row r="1072" spans="26:26" ht="24.95" customHeight="1" x14ac:dyDescent="0.25">
      <c r="Z1072" s="57"/>
    </row>
    <row r="1073" spans="26:26" ht="24.95" customHeight="1" x14ac:dyDescent="0.25">
      <c r="Z1073" s="57"/>
    </row>
    <row r="1074" spans="26:26" ht="24.95" customHeight="1" x14ac:dyDescent="0.25">
      <c r="Z1074" s="57"/>
    </row>
    <row r="1075" spans="26:26" ht="24.95" customHeight="1" x14ac:dyDescent="0.25">
      <c r="Z1075" s="57"/>
    </row>
    <row r="1076" spans="26:26" ht="24.95" customHeight="1" x14ac:dyDescent="0.25">
      <c r="Z1076" s="57"/>
    </row>
    <row r="1077" spans="26:26" ht="24.95" customHeight="1" x14ac:dyDescent="0.25">
      <c r="Z1077" s="57"/>
    </row>
    <row r="1078" spans="26:26" ht="24.95" customHeight="1" x14ac:dyDescent="0.25">
      <c r="Z1078" s="57"/>
    </row>
    <row r="1079" spans="26:26" ht="24.95" customHeight="1" x14ac:dyDescent="0.25">
      <c r="Z1079" s="57"/>
    </row>
    <row r="1080" spans="26:26" ht="24.95" customHeight="1" x14ac:dyDescent="0.25">
      <c r="Z1080" s="57"/>
    </row>
    <row r="1081" spans="26:26" ht="24.95" customHeight="1" x14ac:dyDescent="0.25">
      <c r="Z1081" s="57"/>
    </row>
    <row r="1082" spans="26:26" ht="24.95" customHeight="1" x14ac:dyDescent="0.25">
      <c r="Z1082" s="57"/>
    </row>
    <row r="1083" spans="26:26" ht="24.95" customHeight="1" x14ac:dyDescent="0.25">
      <c r="Z1083" s="57"/>
    </row>
    <row r="1084" spans="26:26" ht="24.95" customHeight="1" x14ac:dyDescent="0.25">
      <c r="Z1084" s="57"/>
    </row>
    <row r="1085" spans="26:26" ht="24.95" customHeight="1" x14ac:dyDescent="0.25">
      <c r="Z1085" s="57"/>
    </row>
    <row r="1086" spans="26:26" ht="24.95" customHeight="1" x14ac:dyDescent="0.25">
      <c r="Z1086" s="57"/>
    </row>
    <row r="1087" spans="26:26" ht="24.95" customHeight="1" x14ac:dyDescent="0.25">
      <c r="Z1087" s="57"/>
    </row>
    <row r="1088" spans="26:26" ht="24.95" customHeight="1" x14ac:dyDescent="0.25">
      <c r="Z1088" s="57"/>
    </row>
    <row r="1089" spans="26:26" ht="24.95" customHeight="1" x14ac:dyDescent="0.25">
      <c r="Z1089" s="57"/>
    </row>
    <row r="1090" spans="26:26" ht="24.95" customHeight="1" x14ac:dyDescent="0.25">
      <c r="Z1090" s="57"/>
    </row>
    <row r="1091" spans="26:26" ht="24.95" customHeight="1" x14ac:dyDescent="0.25">
      <c r="Z1091" s="57"/>
    </row>
    <row r="1092" spans="26:26" ht="24.95" customHeight="1" x14ac:dyDescent="0.25">
      <c r="Z1092" s="57"/>
    </row>
    <row r="1093" spans="26:26" ht="24.95" customHeight="1" x14ac:dyDescent="0.25">
      <c r="Z1093" s="57"/>
    </row>
    <row r="1094" spans="26:26" ht="24.95" customHeight="1" x14ac:dyDescent="0.25">
      <c r="Z1094" s="57"/>
    </row>
    <row r="1095" spans="26:26" ht="24.95" customHeight="1" x14ac:dyDescent="0.25">
      <c r="Z1095" s="57"/>
    </row>
    <row r="1096" spans="26:26" ht="24.95" customHeight="1" x14ac:dyDescent="0.25">
      <c r="Z1096" s="57"/>
    </row>
    <row r="1097" spans="26:26" ht="24.95" customHeight="1" x14ac:dyDescent="0.25">
      <c r="Z1097" s="57"/>
    </row>
    <row r="1098" spans="26:26" ht="24.95" customHeight="1" x14ac:dyDescent="0.25">
      <c r="Z1098" s="57"/>
    </row>
    <row r="1099" spans="26:26" ht="24.95" customHeight="1" x14ac:dyDescent="0.25">
      <c r="Z1099" s="57"/>
    </row>
    <row r="1100" spans="26:26" ht="24.95" customHeight="1" x14ac:dyDescent="0.25">
      <c r="Z1100" s="57"/>
    </row>
    <row r="1101" spans="26:26" ht="24.95" customHeight="1" x14ac:dyDescent="0.25">
      <c r="Z1101" s="57"/>
    </row>
    <row r="1102" spans="26:26" ht="24.95" customHeight="1" x14ac:dyDescent="0.25">
      <c r="Z1102" s="57"/>
    </row>
    <row r="1103" spans="26:26" ht="24.95" customHeight="1" x14ac:dyDescent="0.25">
      <c r="Z1103" s="57"/>
    </row>
    <row r="1104" spans="26:26" ht="24.95" customHeight="1" x14ac:dyDescent="0.25">
      <c r="Z1104" s="57"/>
    </row>
    <row r="1105" spans="26:26" ht="24.95" customHeight="1" x14ac:dyDescent="0.25">
      <c r="Z1105" s="57"/>
    </row>
    <row r="1106" spans="26:26" ht="24.95" customHeight="1" x14ac:dyDescent="0.25">
      <c r="Z1106" s="57"/>
    </row>
    <row r="1107" spans="26:26" ht="24.95" customHeight="1" x14ac:dyDescent="0.25">
      <c r="Z1107" s="57"/>
    </row>
    <row r="1108" spans="26:26" ht="24.95" customHeight="1" x14ac:dyDescent="0.25">
      <c r="Z1108" s="57"/>
    </row>
    <row r="1109" spans="26:26" ht="24.95" customHeight="1" x14ac:dyDescent="0.25">
      <c r="Z1109" s="57"/>
    </row>
    <row r="1110" spans="26:26" ht="24.95" customHeight="1" x14ac:dyDescent="0.25">
      <c r="Z1110" s="57"/>
    </row>
    <row r="1111" spans="26:26" ht="24.95" customHeight="1" x14ac:dyDescent="0.25">
      <c r="Z1111" s="57"/>
    </row>
    <row r="1112" spans="26:26" ht="24.95" customHeight="1" x14ac:dyDescent="0.25">
      <c r="Z1112" s="57"/>
    </row>
    <row r="1113" spans="26:26" ht="24.95" customHeight="1" x14ac:dyDescent="0.25">
      <c r="Z1113" s="57"/>
    </row>
    <row r="1114" spans="26:26" ht="24.95" customHeight="1" x14ac:dyDescent="0.25">
      <c r="Z1114" s="57"/>
    </row>
    <row r="1115" spans="26:26" ht="24.95" customHeight="1" x14ac:dyDescent="0.25">
      <c r="Z1115" s="57"/>
    </row>
    <row r="1116" spans="26:26" ht="24.95" customHeight="1" x14ac:dyDescent="0.25">
      <c r="Z1116" s="57"/>
    </row>
    <row r="1117" spans="26:26" ht="24.95" customHeight="1" x14ac:dyDescent="0.25">
      <c r="Z1117" s="57"/>
    </row>
    <row r="1118" spans="26:26" ht="24.95" customHeight="1" x14ac:dyDescent="0.25">
      <c r="Z1118" s="57"/>
    </row>
    <row r="1119" spans="26:26" ht="24.95" customHeight="1" x14ac:dyDescent="0.25">
      <c r="Z1119" s="57"/>
    </row>
    <row r="1120" spans="26:26" ht="24.95" customHeight="1" x14ac:dyDescent="0.25">
      <c r="Z1120" s="57"/>
    </row>
    <row r="1121" spans="26:26" ht="24.95" customHeight="1" x14ac:dyDescent="0.25">
      <c r="Z1121" s="57"/>
    </row>
    <row r="1122" spans="26:26" ht="24.95" customHeight="1" x14ac:dyDescent="0.25">
      <c r="Z1122" s="57"/>
    </row>
    <row r="1123" spans="26:26" ht="24.95" customHeight="1" x14ac:dyDescent="0.25">
      <c r="Z1123" s="57"/>
    </row>
    <row r="1124" spans="26:26" ht="24.95" customHeight="1" x14ac:dyDescent="0.25">
      <c r="Z1124" s="57"/>
    </row>
    <row r="1125" spans="26:26" ht="24.95" customHeight="1" x14ac:dyDescent="0.25">
      <c r="Z1125" s="57"/>
    </row>
    <row r="1126" spans="26:26" ht="24.95" customHeight="1" x14ac:dyDescent="0.25">
      <c r="Z1126" s="57"/>
    </row>
    <row r="1127" spans="26:26" ht="24.95" customHeight="1" x14ac:dyDescent="0.25">
      <c r="Z1127" s="57"/>
    </row>
    <row r="1128" spans="26:26" ht="24.95" customHeight="1" x14ac:dyDescent="0.25">
      <c r="Z1128" s="57"/>
    </row>
    <row r="1129" spans="26:26" ht="24.95" customHeight="1" x14ac:dyDescent="0.25">
      <c r="Z1129" s="57"/>
    </row>
    <row r="1130" spans="26:26" ht="24.95" customHeight="1" x14ac:dyDescent="0.25">
      <c r="Z1130" s="57"/>
    </row>
    <row r="1131" spans="26:26" ht="24.95" customHeight="1" x14ac:dyDescent="0.25">
      <c r="Z1131" s="57"/>
    </row>
    <row r="1132" spans="26:26" ht="24.95" customHeight="1" x14ac:dyDescent="0.25">
      <c r="Z1132" s="57"/>
    </row>
    <row r="1133" spans="26:26" ht="24.95" customHeight="1" x14ac:dyDescent="0.25">
      <c r="Z1133" s="57"/>
    </row>
    <row r="1134" spans="26:26" ht="24.95" customHeight="1" x14ac:dyDescent="0.25">
      <c r="Z1134" s="57"/>
    </row>
    <row r="1135" spans="26:26" ht="24.95" customHeight="1" x14ac:dyDescent="0.25">
      <c r="Z1135" s="57"/>
    </row>
    <row r="1136" spans="26:26" ht="24.95" customHeight="1" x14ac:dyDescent="0.25">
      <c r="Z1136" s="57"/>
    </row>
    <row r="1137" spans="26:26" ht="24.95" customHeight="1" x14ac:dyDescent="0.25">
      <c r="Z1137" s="57"/>
    </row>
    <row r="1138" spans="26:26" ht="24.95" customHeight="1" x14ac:dyDescent="0.25">
      <c r="Z1138" s="57"/>
    </row>
    <row r="1139" spans="26:26" ht="24.95" customHeight="1" x14ac:dyDescent="0.25">
      <c r="Z1139" s="57"/>
    </row>
    <row r="1140" spans="26:26" ht="24.95" customHeight="1" x14ac:dyDescent="0.25">
      <c r="Z1140" s="57"/>
    </row>
    <row r="1141" spans="26:26" ht="24.95" customHeight="1" x14ac:dyDescent="0.25">
      <c r="Z1141" s="57"/>
    </row>
    <row r="1142" spans="26:26" ht="24.95" customHeight="1" x14ac:dyDescent="0.25">
      <c r="Z1142" s="57"/>
    </row>
    <row r="1143" spans="26:26" ht="24.95" customHeight="1" x14ac:dyDescent="0.25">
      <c r="Z1143" s="57"/>
    </row>
    <row r="1144" spans="26:26" ht="24.95" customHeight="1" x14ac:dyDescent="0.25">
      <c r="Z1144" s="57"/>
    </row>
    <row r="1145" spans="26:26" ht="24.95" customHeight="1" x14ac:dyDescent="0.25">
      <c r="Z1145" s="57"/>
    </row>
    <row r="1146" spans="26:26" ht="24.95" customHeight="1" x14ac:dyDescent="0.25">
      <c r="Z1146" s="57"/>
    </row>
    <row r="1147" spans="26:26" ht="24.95" customHeight="1" x14ac:dyDescent="0.25">
      <c r="Z1147" s="57"/>
    </row>
    <row r="1148" spans="26:26" ht="24.95" customHeight="1" x14ac:dyDescent="0.25">
      <c r="Z1148" s="57"/>
    </row>
    <row r="1149" spans="26:26" ht="24.95" customHeight="1" x14ac:dyDescent="0.25">
      <c r="Z1149" s="57"/>
    </row>
    <row r="1150" spans="26:26" ht="24.95" customHeight="1" x14ac:dyDescent="0.25">
      <c r="Z1150" s="57"/>
    </row>
    <row r="1151" spans="26:26" ht="24.95" customHeight="1" x14ac:dyDescent="0.25">
      <c r="Z1151" s="57"/>
    </row>
    <row r="1152" spans="26:26" ht="24.95" customHeight="1" x14ac:dyDescent="0.25">
      <c r="Z1152" s="57"/>
    </row>
    <row r="1153" spans="26:26" ht="24.95" customHeight="1" x14ac:dyDescent="0.25">
      <c r="Z1153" s="57"/>
    </row>
    <row r="1154" spans="26:26" ht="24.95" customHeight="1" x14ac:dyDescent="0.25">
      <c r="Z1154" s="57"/>
    </row>
    <row r="1155" spans="26:26" ht="24.95" customHeight="1" x14ac:dyDescent="0.25">
      <c r="Z1155" s="57"/>
    </row>
    <row r="1156" spans="26:26" ht="24.95" customHeight="1" x14ac:dyDescent="0.25">
      <c r="Z1156" s="57"/>
    </row>
    <row r="1157" spans="26:26" ht="24.95" customHeight="1" x14ac:dyDescent="0.25">
      <c r="Z1157" s="57"/>
    </row>
    <row r="1158" spans="26:26" ht="24.95" customHeight="1" x14ac:dyDescent="0.25">
      <c r="Z1158" s="57"/>
    </row>
    <row r="1159" spans="26:26" ht="24.95" customHeight="1" x14ac:dyDescent="0.25">
      <c r="Z1159" s="57"/>
    </row>
    <row r="1160" spans="26:26" ht="24.95" customHeight="1" x14ac:dyDescent="0.25">
      <c r="Z1160" s="57"/>
    </row>
    <row r="1161" spans="26:26" ht="24.95" customHeight="1" x14ac:dyDescent="0.25">
      <c r="Z1161" s="57"/>
    </row>
    <row r="1162" spans="26:26" ht="24.95" customHeight="1" x14ac:dyDescent="0.25">
      <c r="Z1162" s="57"/>
    </row>
    <row r="1163" spans="26:26" ht="24.95" customHeight="1" x14ac:dyDescent="0.25">
      <c r="Z1163" s="57"/>
    </row>
    <row r="1164" spans="26:26" ht="24.95" customHeight="1" x14ac:dyDescent="0.25">
      <c r="Z1164" s="57"/>
    </row>
    <row r="1165" spans="26:26" ht="24.95" customHeight="1" x14ac:dyDescent="0.25">
      <c r="Z1165" s="57"/>
    </row>
    <row r="1166" spans="26:26" ht="24.95" customHeight="1" x14ac:dyDescent="0.25">
      <c r="Z1166" s="57"/>
    </row>
    <row r="1167" spans="26:26" ht="24.95" customHeight="1" x14ac:dyDescent="0.25">
      <c r="Z1167" s="57"/>
    </row>
    <row r="1168" spans="26:26" ht="24.95" customHeight="1" x14ac:dyDescent="0.25">
      <c r="Z1168" s="57"/>
    </row>
    <row r="1169" spans="26:26" ht="24.95" customHeight="1" x14ac:dyDescent="0.25">
      <c r="Z1169" s="57"/>
    </row>
    <row r="1170" spans="26:26" ht="24.95" customHeight="1" x14ac:dyDescent="0.25">
      <c r="Z1170" s="57"/>
    </row>
    <row r="1171" spans="26:26" ht="24.95" customHeight="1" x14ac:dyDescent="0.25">
      <c r="Z1171" s="57"/>
    </row>
    <row r="1172" spans="26:26" ht="24.95" customHeight="1" x14ac:dyDescent="0.25">
      <c r="Z1172" s="57"/>
    </row>
    <row r="1173" spans="26:26" ht="24.95" customHeight="1" x14ac:dyDescent="0.25">
      <c r="Z1173" s="57"/>
    </row>
    <row r="1174" spans="26:26" ht="24.95" customHeight="1" x14ac:dyDescent="0.25">
      <c r="Z1174" s="57"/>
    </row>
    <row r="1175" spans="26:26" ht="24.95" customHeight="1" x14ac:dyDescent="0.25">
      <c r="Z1175" s="57"/>
    </row>
    <row r="1176" spans="26:26" ht="24.95" customHeight="1" x14ac:dyDescent="0.25">
      <c r="Z1176" s="57"/>
    </row>
    <row r="1177" spans="26:26" ht="24.95" customHeight="1" x14ac:dyDescent="0.25">
      <c r="Z1177" s="57"/>
    </row>
    <row r="1178" spans="26:26" ht="24.95" customHeight="1" x14ac:dyDescent="0.25">
      <c r="Z1178" s="57"/>
    </row>
    <row r="1179" spans="26:26" ht="24.95" customHeight="1" x14ac:dyDescent="0.25">
      <c r="Z1179" s="57"/>
    </row>
    <row r="1180" spans="26:26" ht="24.95" customHeight="1" x14ac:dyDescent="0.25">
      <c r="Z1180" s="57"/>
    </row>
    <row r="1181" spans="26:26" ht="24.95" customHeight="1" x14ac:dyDescent="0.25">
      <c r="Z1181" s="57"/>
    </row>
    <row r="1182" spans="26:26" ht="24.95" customHeight="1" x14ac:dyDescent="0.25">
      <c r="Z1182" s="57"/>
    </row>
    <row r="1183" spans="26:26" ht="24.95" customHeight="1" x14ac:dyDescent="0.25">
      <c r="Z1183" s="57"/>
    </row>
    <row r="1184" spans="26:26" ht="24.95" customHeight="1" x14ac:dyDescent="0.25">
      <c r="Z1184" s="57"/>
    </row>
    <row r="1185" spans="26:26" ht="24.95" customHeight="1" x14ac:dyDescent="0.25">
      <c r="Z1185" s="57"/>
    </row>
    <row r="1186" spans="26:26" ht="24.95" customHeight="1" x14ac:dyDescent="0.25">
      <c r="Z1186" s="57"/>
    </row>
    <row r="1187" spans="26:26" ht="24.95" customHeight="1" x14ac:dyDescent="0.25">
      <c r="Z1187" s="57"/>
    </row>
    <row r="1188" spans="26:26" ht="24.95" customHeight="1" x14ac:dyDescent="0.25">
      <c r="Z1188" s="57"/>
    </row>
    <row r="1189" spans="26:26" ht="24.95" customHeight="1" x14ac:dyDescent="0.25">
      <c r="Z1189" s="57"/>
    </row>
    <row r="1190" spans="26:26" ht="24.95" customHeight="1" x14ac:dyDescent="0.25">
      <c r="Z1190" s="57"/>
    </row>
    <row r="1191" spans="26:26" ht="24.95" customHeight="1" x14ac:dyDescent="0.25">
      <c r="Z1191" s="57"/>
    </row>
    <row r="1192" spans="26:26" ht="24.95" customHeight="1" x14ac:dyDescent="0.25">
      <c r="Z1192" s="57"/>
    </row>
    <row r="1193" spans="26:26" ht="24.95" customHeight="1" x14ac:dyDescent="0.25">
      <c r="Z1193" s="57"/>
    </row>
    <row r="1194" spans="26:26" ht="24.95" customHeight="1" x14ac:dyDescent="0.25">
      <c r="Z1194" s="57"/>
    </row>
    <row r="1195" spans="26:26" ht="24.95" customHeight="1" x14ac:dyDescent="0.25">
      <c r="Z1195" s="57"/>
    </row>
    <row r="1196" spans="26:26" ht="24.95" customHeight="1" x14ac:dyDescent="0.25">
      <c r="Z1196" s="57"/>
    </row>
    <row r="1197" spans="26:26" ht="24.95" customHeight="1" x14ac:dyDescent="0.25">
      <c r="Z1197" s="57"/>
    </row>
    <row r="1198" spans="26:26" ht="24.95" customHeight="1" x14ac:dyDescent="0.25">
      <c r="Z1198" s="57"/>
    </row>
    <row r="1199" spans="26:26" ht="24.95" customHeight="1" x14ac:dyDescent="0.25">
      <c r="Z1199" s="57"/>
    </row>
    <row r="1200" spans="26:26" ht="24.95" customHeight="1" x14ac:dyDescent="0.25">
      <c r="Z1200" s="57"/>
    </row>
    <row r="1201" spans="26:26" ht="24.95" customHeight="1" x14ac:dyDescent="0.25">
      <c r="Z1201" s="57"/>
    </row>
    <row r="1202" spans="26:26" ht="24.95" customHeight="1" x14ac:dyDescent="0.25">
      <c r="Z1202" s="57"/>
    </row>
    <row r="1203" spans="26:26" ht="24.95" customHeight="1" x14ac:dyDescent="0.25">
      <c r="Z1203" s="57"/>
    </row>
    <row r="1204" spans="26:26" ht="24.95" customHeight="1" x14ac:dyDescent="0.25">
      <c r="Z1204" s="57"/>
    </row>
    <row r="1205" spans="26:26" ht="24.95" customHeight="1" x14ac:dyDescent="0.25">
      <c r="Z1205" s="57"/>
    </row>
    <row r="1206" spans="26:26" ht="24.95" customHeight="1" x14ac:dyDescent="0.25">
      <c r="Z1206" s="57"/>
    </row>
    <row r="1207" spans="26:26" ht="24.95" customHeight="1" x14ac:dyDescent="0.25">
      <c r="Z1207" s="57"/>
    </row>
    <row r="1208" spans="26:26" ht="24.95" customHeight="1" x14ac:dyDescent="0.25">
      <c r="Z1208" s="57"/>
    </row>
    <row r="1209" spans="26:26" ht="24.95" customHeight="1" x14ac:dyDescent="0.25">
      <c r="Z1209" s="57"/>
    </row>
    <row r="1210" spans="26:26" ht="24.95" customHeight="1" x14ac:dyDescent="0.25">
      <c r="Z1210" s="57"/>
    </row>
    <row r="1211" spans="26:26" ht="24.95" customHeight="1" x14ac:dyDescent="0.25">
      <c r="Z1211" s="57"/>
    </row>
    <row r="1212" spans="26:26" ht="24.95" customHeight="1" x14ac:dyDescent="0.25">
      <c r="Z1212" s="57"/>
    </row>
    <row r="1213" spans="26:26" ht="24.95" customHeight="1" x14ac:dyDescent="0.25">
      <c r="Z1213" s="57"/>
    </row>
    <row r="1214" spans="26:26" ht="24.95" customHeight="1" x14ac:dyDescent="0.25">
      <c r="Z1214" s="57"/>
    </row>
    <row r="1215" spans="26:26" ht="24.95" customHeight="1" x14ac:dyDescent="0.25">
      <c r="Z1215" s="57"/>
    </row>
    <row r="1216" spans="26:26" ht="24.95" customHeight="1" x14ac:dyDescent="0.25">
      <c r="Z1216" s="57"/>
    </row>
    <row r="1217" spans="26:26" ht="24.95" customHeight="1" x14ac:dyDescent="0.25">
      <c r="Z1217" s="57"/>
    </row>
    <row r="1218" spans="26:26" ht="24.95" customHeight="1" x14ac:dyDescent="0.25">
      <c r="Z1218" s="57"/>
    </row>
    <row r="1219" spans="26:26" ht="24.95" customHeight="1" x14ac:dyDescent="0.25">
      <c r="Z1219" s="57"/>
    </row>
    <row r="1220" spans="26:26" ht="24.95" customHeight="1" x14ac:dyDescent="0.25">
      <c r="Z1220" s="57"/>
    </row>
    <row r="1221" spans="26:26" ht="24.95" customHeight="1" x14ac:dyDescent="0.25">
      <c r="Z1221" s="57"/>
    </row>
    <row r="1222" spans="26:26" ht="24.95" customHeight="1" x14ac:dyDescent="0.25">
      <c r="Z1222" s="57"/>
    </row>
    <row r="1223" spans="26:26" ht="24.95" customHeight="1" x14ac:dyDescent="0.25">
      <c r="Z1223" s="57"/>
    </row>
    <row r="1224" spans="26:26" ht="24.95" customHeight="1" x14ac:dyDescent="0.25">
      <c r="Z1224" s="57"/>
    </row>
    <row r="1225" spans="26:26" ht="24.95" customHeight="1" x14ac:dyDescent="0.25">
      <c r="Z1225" s="57"/>
    </row>
    <row r="1226" spans="26:26" ht="24.95" customHeight="1" x14ac:dyDescent="0.25">
      <c r="Z1226" s="57"/>
    </row>
    <row r="1227" spans="26:26" ht="24.95" customHeight="1" x14ac:dyDescent="0.25">
      <c r="Z1227" s="57"/>
    </row>
    <row r="1228" spans="26:26" ht="24.95" customHeight="1" x14ac:dyDescent="0.25">
      <c r="Z1228" s="57"/>
    </row>
    <row r="1229" spans="26:26" ht="24.95" customHeight="1" x14ac:dyDescent="0.25">
      <c r="Z1229" s="57"/>
    </row>
    <row r="1230" spans="26:26" ht="24.95" customHeight="1" x14ac:dyDescent="0.25">
      <c r="Z1230" s="57"/>
    </row>
    <row r="1231" spans="26:26" ht="24.95" customHeight="1" x14ac:dyDescent="0.25">
      <c r="Z1231" s="57"/>
    </row>
    <row r="1232" spans="26:26" ht="24.95" customHeight="1" x14ac:dyDescent="0.25">
      <c r="Z1232" s="57"/>
    </row>
    <row r="1233" spans="26:26" ht="24.95" customHeight="1" x14ac:dyDescent="0.25">
      <c r="Z1233" s="57"/>
    </row>
    <row r="1234" spans="26:26" ht="24.95" customHeight="1" x14ac:dyDescent="0.25">
      <c r="Z1234" s="57"/>
    </row>
    <row r="1235" spans="26:26" ht="24.95" customHeight="1" x14ac:dyDescent="0.25">
      <c r="Z1235" s="57"/>
    </row>
    <row r="1236" spans="26:26" ht="24.95" customHeight="1" x14ac:dyDescent="0.25">
      <c r="Z1236" s="57"/>
    </row>
    <row r="1237" spans="26:26" ht="24.95" customHeight="1" x14ac:dyDescent="0.25">
      <c r="Z1237" s="57"/>
    </row>
    <row r="1238" spans="26:26" ht="24.95" customHeight="1" x14ac:dyDescent="0.25">
      <c r="Z1238" s="57"/>
    </row>
    <row r="1239" spans="26:26" ht="24.95" customHeight="1" x14ac:dyDescent="0.25">
      <c r="Z1239" s="57"/>
    </row>
    <row r="1240" spans="26:26" ht="24.95" customHeight="1" x14ac:dyDescent="0.25">
      <c r="Z1240" s="57"/>
    </row>
    <row r="1241" spans="26:26" ht="24.95" customHeight="1" x14ac:dyDescent="0.25">
      <c r="Z1241" s="57"/>
    </row>
    <row r="1242" spans="26:26" ht="24.95" customHeight="1" x14ac:dyDescent="0.25">
      <c r="Z1242" s="57"/>
    </row>
    <row r="1243" spans="26:26" ht="24.95" customHeight="1" x14ac:dyDescent="0.25">
      <c r="Z1243" s="57"/>
    </row>
    <row r="1244" spans="26:26" ht="24.95" customHeight="1" x14ac:dyDescent="0.25">
      <c r="Z1244" s="57"/>
    </row>
    <row r="1245" spans="26:26" ht="24.95" customHeight="1" x14ac:dyDescent="0.25">
      <c r="Z1245" s="57"/>
    </row>
    <row r="1246" spans="26:26" ht="24.95" customHeight="1" x14ac:dyDescent="0.25">
      <c r="Z1246" s="57"/>
    </row>
    <row r="1247" spans="26:26" ht="24.95" customHeight="1" x14ac:dyDescent="0.25">
      <c r="Z1247" s="57"/>
    </row>
    <row r="1248" spans="26:26" ht="24.95" customHeight="1" x14ac:dyDescent="0.25">
      <c r="Z1248" s="57"/>
    </row>
    <row r="1249" spans="26:26" ht="24.95" customHeight="1" x14ac:dyDescent="0.25">
      <c r="Z1249" s="57"/>
    </row>
    <row r="1250" spans="26:26" ht="24.95" customHeight="1" x14ac:dyDescent="0.25">
      <c r="Z1250" s="57"/>
    </row>
    <row r="1251" spans="26:26" ht="24.95" customHeight="1" x14ac:dyDescent="0.25">
      <c r="Z1251" s="57"/>
    </row>
    <row r="1252" spans="26:26" ht="24.95" customHeight="1" x14ac:dyDescent="0.25">
      <c r="Z1252" s="57"/>
    </row>
  </sheetData>
  <sortState ref="A3:AB19">
    <sortCondition ref="Y3"/>
  </sortState>
  <mergeCells count="22">
    <mergeCell ref="K1:K2"/>
    <mergeCell ref="L1:L2"/>
    <mergeCell ref="Q1:Q2"/>
    <mergeCell ref="R1:R2"/>
    <mergeCell ref="W1:W2"/>
    <mergeCell ref="U1:U2"/>
    <mergeCell ref="V1:V2"/>
    <mergeCell ref="J1:J2"/>
    <mergeCell ref="E1:E2"/>
    <mergeCell ref="F1:F2"/>
    <mergeCell ref="G1:G2"/>
    <mergeCell ref="H1:H2"/>
    <mergeCell ref="I1:I2"/>
    <mergeCell ref="Y1:Y2"/>
    <mergeCell ref="Z1:Z2"/>
    <mergeCell ref="M1:M2"/>
    <mergeCell ref="N1:N2"/>
    <mergeCell ref="O1:O2"/>
    <mergeCell ref="P1:P2"/>
    <mergeCell ref="S1:S2"/>
    <mergeCell ref="T1:T2"/>
    <mergeCell ref="X1:X2"/>
  </mergeCells>
  <phoneticPr fontId="3" type="noConversion"/>
  <pageMargins left="0.75" right="0.75" top="1" bottom="1" header="0.5" footer="0.5"/>
  <pageSetup paperSize="5" scale="3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LawEnforcement</vt:lpstr>
      <vt:lpstr>Prosecution</vt:lpstr>
      <vt:lpstr>Courts</vt:lpstr>
      <vt:lpstr>VictimsServices</vt:lpstr>
      <vt:lpstr>Discretionary</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ddowning</dc:creator>
  <cp:lastModifiedBy>hhq82808</cp:lastModifiedBy>
  <cp:lastPrinted>2015-11-30T20:07:00Z</cp:lastPrinted>
  <dcterms:created xsi:type="dcterms:W3CDTF">2007-09-25T18:00:00Z</dcterms:created>
  <dcterms:modified xsi:type="dcterms:W3CDTF">2016-12-12T14:47:42Z</dcterms:modified>
</cp:coreProperties>
</file>